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a46c68424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gleich" sheetId="1" r:id="Rccf29005440e43cd"/>
    <x:sheet xmlns:r="http://schemas.openxmlformats.org/officeDocument/2006/relationships" name="Zusatzpositionen" sheetId="2" r:id="Re69f7749e85544a1"/>
    <x:sheet xmlns:r="http://schemas.openxmlformats.org/officeDocument/2006/relationships" name="Modellbeispiele" sheetId="3" r:id="R4db31dd6058345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 &quot;€&quot;"/>
    <x:numFmt numFmtId="201" formatCode="dd.mm.yyyy"/>
    <x:numFmt numFmtId="202" formatCode="#,##0.00"/>
    <x:numFmt numFmtId="203" formatCode="0.0%"/>
  </x:numFmts>
  <x:fonts count="6">
    <x:font>
      <x:sz val="11"/>
      <x:name val="Carlito"/>
    </x:font>
    <x:font>
      <x:sz val="11"/>
      <x:color rgb="FF123244"/>
      <x:name val="Arial"/>
    </x:font>
    <x:font>
      <x:b/>
      <x:sz val="16"/>
      <x:color rgb="FF123244"/>
      <x:name val="Arial"/>
    </x:font>
    <x:font>
      <x:sz val="10"/>
      <x:color rgb="FF506577"/>
      <x:name val="Arial"/>
    </x:font>
    <x:font>
      <x:b/>
      <x:sz val="11"/>
      <x:color rgb="FFFFFFFF"/>
      <x:name val="Arial"/>
    </x:font>
    <x:font>
      <x:b/>
      <x:sz val="11"/>
      <x:color rgb="FF12324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3244"/>
      </x:patternFill>
    </x:fill>
    <x:fill>
      <x:patternFill patternType="solid">
        <x:fgColor rgb="FFEAF3F8"/>
      </x:patternFill>
    </x:fill>
    <x:fill>
      <x:patternFill patternType="solid">
        <x:fgColor rgb="FF1E7BB1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5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0"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50a6e4dfb4b38" /><Relationship Type="http://schemas.openxmlformats.org/officeDocument/2006/relationships/theme" Target="/xl/theme/theme1.xml" Id="R91a075af4bbb4c37" /><Relationship Type="http://schemas.openxmlformats.org/officeDocument/2006/relationships/sharedStrings" Target="/xl/sharedStrings.xml" Id="R2f1e918094e34fc2" /><Relationship Type="http://schemas.openxmlformats.org/officeDocument/2006/relationships/worksheet" Target="/xl/worksheets/sheet1.xml" Id="Rccf29005440e43cd" /><Relationship Type="http://schemas.openxmlformats.org/officeDocument/2006/relationships/worksheet" Target="/xl/worksheets/sheet2.xml" Id="Re69f7749e85544a1" /><Relationship Type="http://schemas.openxmlformats.org/officeDocument/2006/relationships/worksheet" Target="/xl/worksheets/sheet3.xml" Id="R4db31dd6058345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E7BB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7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Reinigungsangebote vergleichen</x:v>
      </x:c>
      <x:c r="B2" s="2"/>
      <x:c r="C2" s="2"/>
      <x:c r="D2" s="2"/>
    </x:row>
    <x:row r="3" ht="25" customHeight="1">
      <x:c r="A3" s="4" t="str">
        <x:v>Gelb: ausfüllen. Blau hinterlegte Ergebnisse rechnen automatisch. Beträge in Euro auf derselben Steuerbasis.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8" customHeight="1">
      <x:c r="A5" s="6" t="str">
        <x:v>Ergebnis</x:v>
      </x:c>
      <x:c r="B5" s="6" t="str">
        <x:v>Angebot A</x:v>
      </x:c>
      <x:c r="C5" s="6" t="str">
        <x:v>Angebot B</x:v>
      </x:c>
      <x:c r="D5" s="6" t="str">
        <x:v>Angebot C</x:v>
      </x:c>
    </x:row>
    <x:row r="6" ht="25" customHeight="1">
      <x:c r="A6" s="2" t="str">
        <x:v>Berechenbarkeit</x:v>
      </x:c>
      <x:c r="B6" s="2" t="str">
        <x:f>IF(B55&lt;&gt;"Berechenbar",B55,IF(ISNUMBER(B64),"Berechenbar","Offen: Mehrjahresannahmen"))</x:f>
        <x:v>Offen: gemeinsame Basis</x:v>
      </x:c>
      <x:c r="C6" s="2" t="str">
        <x:f>IF(C55&lt;&gt;"Berechenbar",C55,IF(ISNUMBER(C64),"Berechenbar","Offen: Mehrjahresannahmen"))</x:f>
        <x:v>Offen: gemeinsame Basis</x:v>
      </x:c>
      <x:c r="D6" s="2" t="str">
        <x:f>IF(D55&lt;&gt;"Berechenbar",D55,IF(ISNUMBER(D64),"Berechenbar","Offen: Mehrjahresannahmen"))</x:f>
        <x:v>Offen: gemeinsame Basis</x:v>
      </x:c>
    </x:row>
    <x:row r="7" ht="25" customHeight="1">
      <x:c r="A7" s="8" t="str">
        <x:v>Wiederkehrend im ersten Jahr</x:v>
      </x:c>
      <x:c r="B7" s="30" t="str">
        <x:f>B60</x:f>
        <x:v>OFFEN</x:v>
      </x:c>
      <x:c r="C7" s="30" t="str">
        <x:f>C60</x:f>
        <x:v>OFFEN</x:v>
      </x:c>
      <x:c r="D7" s="30" t="str">
        <x:f>D60</x:f>
        <x:v>OFFEN</x:v>
      </x:c>
    </x:row>
    <x:row r="8" ht="25" customHeight="1">
      <x:c r="A8" s="8" t="str">
        <x:v>Einmalige Startkosten</x:v>
      </x:c>
      <x:c r="B8" s="30" t="str">
        <x:f>IF(B55="Berechenbar",B58,"OFFEN")</x:f>
        <x:v>OFFEN</x:v>
      </x:c>
      <x:c r="C8" s="30" t="str">
        <x:f>IF(C55="Berechenbar",C58,"OFFEN")</x:f>
        <x:v>OFFEN</x:v>
      </x:c>
      <x:c r="D8" s="30" t="str">
        <x:f>IF(D55="Berechenbar",D58,"OFFEN")</x:f>
        <x:v>OFFEN</x:v>
      </x:c>
    </x:row>
    <x:row r="9" ht="25" customHeight="1">
      <x:c r="A9" s="8" t="str">
        <x:v>Gesamtkosten erstes Jahr</x:v>
      </x:c>
      <x:c r="B9" s="30" t="str">
        <x:f>B61</x:f>
        <x:v>OFFEN</x:v>
      </x:c>
      <x:c r="C9" s="30" t="str">
        <x:f>C61</x:f>
        <x:v>OFFEN</x:v>
      </x:c>
      <x:c r="D9" s="30" t="str">
        <x:f>D61</x:f>
        <x:v>OFFEN</x:v>
      </x:c>
    </x:row>
    <x:row r="10" ht="25" customHeight="1">
      <x:c r="A10" s="8" t="str">
        <x:v>Laufende Kosten zweites Jahr</x:v>
      </x:c>
      <x:c r="B10" s="30" t="str">
        <x:f>B62</x:f>
        <x:v>OFFEN</x:v>
      </x:c>
      <x:c r="C10" s="30" t="str">
        <x:f>C62</x:f>
        <x:v>OFFEN</x:v>
      </x:c>
      <x:c r="D10" s="30" t="str">
        <x:f>D62</x:f>
        <x:v>OFFEN</x:v>
      </x:c>
    </x:row>
    <x:row r="11" ht="25" customHeight="1">
      <x:c r="A11" s="8" t="str">
        <x:v>Laufende Kosten drittes Jahr</x:v>
      </x:c>
      <x:c r="B11" s="30" t="str">
        <x:f>B63</x:f>
        <x:v>OFFEN</x:v>
      </x:c>
      <x:c r="C11" s="30" t="str">
        <x:f>C63</x:f>
        <x:v>OFFEN</x:v>
      </x:c>
      <x:c r="D11" s="30" t="str">
        <x:f>D63</x:f>
        <x:v>OFFEN</x:v>
      </x:c>
    </x:row>
    <x:row r="12" ht="25" customHeight="1">
      <x:c r="A12" s="10" t="str">
        <x:v>Summe im gewählten Zeitraum</x:v>
      </x:c>
      <x:c r="B12" s="31" t="str">
        <x:f>B64</x:f>
        <x:v>OFFEN</x:v>
      </x:c>
      <x:c r="C12" s="31" t="str">
        <x:f>C64</x:f>
        <x:v>OFFEN</x:v>
      </x:c>
      <x:c r="D12" s="31" t="str">
        <x:f>D64</x:f>
        <x:v>OFFEN</x:v>
      </x:c>
    </x:row>
    <x:row r="13" ht="25" customHeight="1">
      <x:c r="A13" s="2"/>
      <x:c r="B13" s="2"/>
      <x:c r="C13" s="2"/>
      <x:c r="D13" s="2"/>
    </x:row>
    <x:row r="14" ht="25" customHeight="1">
      <x:c r="A14" s="4" t="str">
        <x:v>1. Gemeinsames Soll festlegen. 2. Anbieterangaben eintragen. 3. Zusätze prüfen. 4. Ergebnisse und Nachweise abgleichen.</x:v>
      </x:c>
      <x:c r="B14" s="2"/>
      <x:c r="C14" s="2"/>
      <x:c r="D14" s="2"/>
    </x:row>
    <x:row r="15" ht="25" customHeight="1">
      <x:c r="A15" s="4" t="str">
        <x:v>OFFEN bedeutet: Pflichtangaben fehlen. Eine bestätigte Null ist zulässig; eine leere Zelle ist keine Null.</x:v>
      </x:c>
      <x:c r="B15" s="2"/>
      <x:c r="C15" s="2"/>
      <x:c r="D15" s="2"/>
    </x:row>
    <x:row r="16" ht="25" customHeight="1">
      <x:c r="A16" s="2"/>
      <x:c r="B16" s="2"/>
      <x:c r="C16" s="2"/>
      <x:c r="D16" s="2"/>
    </x:row>
    <x:row r="17" ht="29" customHeight="1">
      <x:c r="A17" s="13" t="str">
        <x:v>Gemeinsame Vergleichsbasis</x:v>
      </x:c>
      <x:c r="B17" s="13"/>
      <x:c r="C17" s="13"/>
      <x:c r="D17" s="13"/>
    </x:row>
    <x:row r="18" ht="33" customHeight="1">
      <x:c r="A18" s="2" t="str">
        <x:v>Objekt / Bezeichnung</x:v>
      </x:c>
      <x:c r="B18" s="14"/>
      <x:c r="C18" s="16" t="str">
        <x:v>Detaillierte Raum-/Tätigkeitsliste separat beilegen.</x:v>
      </x:c>
      <x:c r="D18" s="16"/>
    </x:row>
    <x:row r="19" ht="33" customHeight="1">
      <x:c r="A19" s="2" t="str">
        <x:v>Leistungsverzeichnis / Version</x:v>
      </x:c>
      <x:c r="B19" s="14"/>
      <x:c r="C19" s="16"/>
      <x:c r="D19" s="16"/>
    </x:row>
    <x:row r="20" ht="33" customHeight="1">
      <x:c r="A20" s="2" t="str">
        <x:v>Beginn des ersten Leistungsjahres</x:v>
      </x:c>
      <x:c r="B20" s="15"/>
      <x:c r="C20" s="16" t="str">
        <x:v>Datum eingeben, z. B. 01.10.2026.</x:v>
      </x:c>
      <x:c r="D20" s="16"/>
    </x:row>
    <x:row r="21" ht="33" customHeight="1">
      <x:c r="A21" s="2" t="str">
        <x:v>Ende des ersten Leistungsjahres</x:v>
      </x:c>
      <x:c r="B21" s="15"/>
      <x:c r="C21" s="16" t="str">
        <x:v>Genau zwölf Monate. Feiertage/Schließtage in Mengen berücksichtigen.</x:v>
      </x:c>
      <x:c r="D21" s="16"/>
    </x:row>
    <x:row r="22" ht="33" customHeight="1">
      <x:c r="A22" s="2" t="str">
        <x:v>Steuerbasis aller Eingaben</x:v>
      </x:c>
      <x:c r="B22" s="14"/>
      <x:c r="C22" s="16" t="str">
        <x:v>Keine automatische Umsatzsteuerberechnung.</x:v>
      </x:c>
      <x:c r="D22" s="16"/>
    </x:row>
    <x:row r="23" ht="33" customHeight="1">
      <x:c r="A23" s="2" t="str">
        <x:v>Vergleichszeitraum in vollen Jahren</x:v>
      </x:c>
      <x:c r="B23" s="14" t="n">
        <x:v>3</x:v>
      </x:c>
      <x:c r="C23" s="16" t="str">
        <x:v>1, 2 oder 3. Folgejahre: gleiche Leistung und Menge.</x:v>
      </x:c>
      <x:c r="D23" s="16"/>
    </x:row>
    <x:row r="24" ht="25" customHeight="1">
      <x:c r="A24" s="2" t="str">
        <x:v>Prüfung der gemeinsamen Basis</x:v>
      </x:c>
      <x:c r="B24" s="2" t="str">
        <x:f>IF(OR(B18="",B19=""),"Offen: Objekt / Soll",IF(OR(NOT(ISNUMBER(B20)),NOT(ISNUMBER(B21))),"Offen: Zeitraum",IF(B21&lt;&gt;EDATE(B20,12)-1,"Offen: zwölf Monate",IF(AND(B22&lt;&gt;"netto",B22&lt;&gt;"brutto"),"Offen: Steuerbasis",IF(AND(B23&lt;&gt;1,B23&lt;&gt;2,B23&lt;&gt;3),"Offen: 1 bis 3 Jahre","Vollständig")))))</x:f>
        <x:v>Offen: Objekt / Soll</x:v>
      </x:c>
      <x:c r="C24" s="2"/>
      <x:c r="D24" s="2"/>
    </x:row>
    <x:row r="25" ht="25" customHeight="1">
      <x:c r="A25" s="2"/>
      <x:c r="B25" s="2"/>
      <x:c r="C25" s="2"/>
      <x:c r="D25" s="2"/>
    </x:row>
    <x:row r="26" ht="29" customHeight="1">
      <x:c r="A26" s="13" t="str">
        <x:v>Anbieterangaben</x:v>
      </x:c>
      <x:c r="B26" s="13" t="str">
        <x:v>Angebot A</x:v>
      </x:c>
      <x:c r="C26" s="13" t="str">
        <x:v>Angebot B</x:v>
      </x:c>
      <x:c r="D26" s="13" t="str">
        <x:v>Angebot C</x:v>
      </x:c>
    </x:row>
    <x:row r="27" ht="25" customHeight="1">
      <x:c r="A27" s="2" t="str">
        <x:v>Anbietername</x:v>
      </x:c>
      <x:c r="B27" s="14"/>
      <x:c r="C27" s="14"/>
      <x:c r="D27" s="14"/>
    </x:row>
    <x:row r="28" ht="25" customHeight="1">
      <x:c r="A28" s="2" t="str">
        <x:v>Angebotsnummer / Version</x:v>
      </x:c>
      <x:c r="B28" s="14"/>
      <x:c r="C28" s="14"/>
      <x:c r="D28" s="14"/>
    </x:row>
    <x:row r="29" ht="25" customHeight="1">
      <x:c r="A29" s="2" t="str">
        <x:v>Angebotsdatum</x:v>
      </x:c>
      <x:c r="B29" s="15"/>
      <x:c r="C29" s="15"/>
      <x:c r="D29" s="15"/>
    </x:row>
    <x:row r="30" ht="25" customHeight="1">
      <x:c r="A30" s="2" t="str">
        <x:v>Preisart</x:v>
      </x:c>
      <x:c r="B30" s="14"/>
      <x:c r="C30" s="14"/>
      <x:c r="D30" s="14"/>
    </x:row>
    <x:row r="31" ht="25" customHeight="1">
      <x:c r="A31" s="2" t="str">
        <x:v>Preis je Monat / Personenstunde</x:v>
      </x:c>
      <x:c r="B31" s="17"/>
      <x:c r="C31" s="17"/>
      <x:c r="D31" s="17"/>
    </x:row>
    <x:row r="32" ht="25" customHeight="1">
      <x:c r="A32" s="2" t="str">
        <x:v>Bestätigte Jahresmenge</x:v>
      </x:c>
      <x:c r="B32" s="18"/>
      <x:c r="C32" s="18"/>
      <x:c r="D32" s="18"/>
    </x:row>
    <x:row r="33" ht="25" customHeight="1">
      <x:c r="A33" s="2" t="str">
        <x:v>Preis + feste Jahresmenge bestätigt?</x:v>
      </x:c>
      <x:c r="B33" s="14"/>
      <x:c r="C33" s="14"/>
      <x:c r="D33" s="14"/>
    </x:row>
    <x:row r="34" ht="25" customHeight="1">
      <x:c r="A34" s="2" t="str">
        <x:v>Gleiches Soll schriftlich bestätigt?</x:v>
      </x:c>
      <x:c r="B34" s="14"/>
      <x:c r="C34" s="14"/>
      <x:c r="D34" s="14"/>
    </x:row>
    <x:row r="35" ht="25" customHeight="1">
      <x:c r="A35" s="2" t="str">
        <x:v>Qualität und Vertretung geklärt?</x:v>
      </x:c>
      <x:c r="B35" s="14"/>
      <x:c r="C35" s="14"/>
      <x:c r="D35" s="14"/>
    </x:row>
    <x:row r="36" ht="25" customHeight="1">
      <x:c r="A36" s="2" t="str">
        <x:v>Alle laufenden Zusätze erfasst?</x:v>
      </x:c>
      <x:c r="B36" s="14"/>
      <x:c r="C36" s="14"/>
      <x:c r="D36" s="14"/>
    </x:row>
    <x:row r="37" ht="25" customHeight="1">
      <x:c r="A37" s="2" t="str">
        <x:v>Alle einmaligen Kosten erfasst?</x:v>
      </x:c>
      <x:c r="B37" s="14"/>
      <x:c r="C37" s="14"/>
      <x:c r="D37" s="14"/>
    </x:row>
    <x:row r="38" ht="40" customHeight="1">
      <x:c r="A38" s="2" t="str">
        <x:v>Quelle: Preis / Menge / Ergänzungen</x:v>
      </x:c>
      <x:c r="B38" s="20"/>
      <x:c r="C38" s="20"/>
      <x:c r="D38" s="20"/>
    </x:row>
    <x:row r="39" ht="29" customHeight="1">
      <x:c r="A39" s="13" t="str">
        <x:v>Folgejahre: Annahmen für den gesamten laufenden Preis</x:v>
      </x:c>
      <x:c r="B39" s="13"/>
      <x:c r="C39" s="13"/>
      <x:c r="D39" s="13"/>
    </x:row>
    <x:row r="40" ht="25" customHeight="1">
      <x:c r="A40" s="2" t="str">
        <x:v>Preisänderung zweites Jahr (%)</x:v>
      </x:c>
      <x:c r="B40" s="19"/>
      <x:c r="C40" s="19"/>
      <x:c r="D40" s="19"/>
    </x:row>
    <x:row r="41" ht="25" customHeight="1">
      <x:c r="A41" s="2" t="str">
        <x:v>Preisänderung drittes Jahr (%)</x:v>
      </x:c>
      <x:c r="B41" s="19"/>
      <x:c r="C41" s="19"/>
      <x:c r="D41" s="19"/>
    </x:row>
    <x:row r="42" ht="44" customHeight="1">
      <x:c r="A42" s="2" t="str">
        <x:v>Grundlage der Mehrjahresannahmen</x:v>
      </x:c>
      <x:c r="B42" s="20"/>
      <x:c r="C42" s="20"/>
      <x:c r="D42" s="20"/>
    </x:row>
    <x:row r="43" ht="44" customHeight="1">
      <x:c r="A43" s="2" t="str">
        <x:v>Mehrjahresannahmen geprüft?</x:v>
      </x:c>
      <x:c r="B43" s="20"/>
      <x:c r="C43" s="20"/>
      <x:c r="D43" s="20"/>
    </x:row>
    <x:row r="44" ht="44" customHeight="1">
      <x:c r="A44" s="2" t="str">
        <x:v>Laufzeit / Kündigung / Preisgültigkeit</x:v>
      </x:c>
      <x:c r="B44" s="20"/>
      <x:c r="C44" s="20"/>
      <x:c r="D44" s="20"/>
    </x:row>
    <x:row r="45" ht="29" customHeight="1">
      <x:c r="A45" s="13" t="str">
        <x:v>Nachweise und Entscheidung</x:v>
      </x:c>
      <x:c r="B45" s="23"/>
      <x:c r="C45" s="23"/>
      <x:c r="D45" s="23"/>
    </x:row>
    <x:row r="46" ht="44" customHeight="1">
      <x:c r="A46" s="2" t="str">
        <x:v>Nachweis Qualitätskontrolle</x:v>
      </x:c>
      <x:c r="B46" s="20"/>
      <x:c r="C46" s="20"/>
      <x:c r="D46" s="20"/>
    </x:row>
    <x:row r="47" ht="44" customHeight="1">
      <x:c r="A47" s="2" t="str">
        <x:v>Nachweis Vertretungsablauf</x:v>
      </x:c>
      <x:c r="B47" s="20"/>
      <x:c r="C47" s="20"/>
      <x:c r="D47" s="20"/>
    </x:row>
    <x:row r="48" ht="44" customHeight="1">
      <x:c r="A48" s="2" t="str">
        <x:v>Versicherung / Nachunternehmer</x:v>
      </x:c>
      <x:c r="B48" s="20"/>
      <x:c r="C48" s="20"/>
      <x:c r="D48" s="20"/>
    </x:row>
    <x:row r="49" ht="44" customHeight="1">
      <x:c r="A49" s="2" t="str">
        <x:v>Auswahlbegründung / offene Fragen</x:v>
      </x:c>
      <x:c r="B49" s="20"/>
      <x:c r="C49" s="20"/>
      <x:c r="D49" s="20"/>
    </x:row>
    <x:row r="50" ht="25" customHeight="1">
      <x:c r="A50" s="2"/>
      <x:c r="B50" s="2"/>
      <x:c r="C50" s="2"/>
      <x:c r="D50" s="2"/>
    </x:row>
    <x:row r="51" ht="25" customHeight="1">
      <x:c r="A51" s="4" t="str">
        <x:v>Monatspauschale: Jahresmenge 12. Personenstunden: bestätigte gesamte Jahresstunden, nicht Stunden je Person.</x:v>
      </x:c>
      <x:c r="B51" s="2"/>
      <x:c r="C51" s="2"/>
      <x:c r="D51" s="2"/>
    </x:row>
    <x:row r="52" ht="25" customHeight="1">
      <x:c r="A52" s="4" t="str">
        <x:v>Mehrjahre: Preisänderung auf alle laufenden Kosten, Start nur einmal. 0 % ausdrücklich eingeben. Keine Preiszusage.</x:v>
      </x:c>
      <x:c r="B52" s="2"/>
      <x:c r="C52" s="2"/>
      <x:c r="D52" s="2"/>
    </x:row>
    <x:row r="53" ht="25" customHeight="1">
      <x:c r="A53" s="2"/>
      <x:c r="B53" s="2"/>
      <x:c r="C53" s="2"/>
      <x:c r="D53" s="2"/>
    </x:row>
    <x:row r="54" ht="29" customHeight="1">
      <x:c r="A54" s="13" t="str">
        <x:v>Rechenweg und fehlende Angaben</x:v>
      </x:c>
      <x:c r="B54" s="13"/>
      <x:c r="C54" s="13"/>
      <x:c r="D54" s="13"/>
    </x:row>
    <x:row r="55" ht="25" customHeight="1">
      <x:c r="A55" s="2" t="str">
        <x:v>Erstes Jahr: Eingaben vollständig?</x:v>
      </x:c>
      <x:c r="B55" s="2" t="str">
        <x:f>IF($B$24&lt;&gt;"Vollständig","Offen: gemeinsame Basis",IF(OR(B27="",B28="",NOT(ISNUMBER(B29))),"Offen: Anbieter / Fassung",IF(AND(B30&lt;&gt;"Monatspauschale",B30&lt;&gt;"Personenstunden"),"Offen: Preisart",IF(OR(NOT(ISNUMBER(B31)),NOT(ISNUMBER(B32))),"Offen: Preis / Jahresmenge",IF(OR(B31&lt;0,B32&lt;=0,AND(B30="Monatspauschale",B32&lt;&gt;12)),"Offen: Menge / Preis prüfen",IF(COUNTIFS(B33:B37,"Ja")&lt;&gt;5,"Offen: Bestätigungen",IF(B38="","Offen: Preisbeleg",IF(B56&gt;0,"Offen: Zusatzpositionen","Berechenbar"))))))))</x:f>
        <x:v>Offen: gemeinsame Basis</x:v>
      </x:c>
      <x:c r="C55" s="2" t="str">
        <x:f>IF($B$24&lt;&gt;"Vollständig","Offen: gemeinsame Basis",IF(OR(C27="",C28="",NOT(ISNUMBER(C29))),"Offen: Anbieter / Fassung",IF(AND(C30&lt;&gt;"Monatspauschale",C30&lt;&gt;"Personenstunden"),"Offen: Preisart",IF(OR(NOT(ISNUMBER(C31)),NOT(ISNUMBER(C32))),"Offen: Preis / Jahresmenge",IF(OR(C31&lt;0,C32&lt;=0,AND(C30="Monatspauschale",C32&lt;&gt;12)),"Offen: Menge / Preis prüfen",IF(COUNTIFS(C33:C37,"Ja")&lt;&gt;5,"Offen: Bestätigungen",IF(C38="","Offen: Preisbeleg",IF(C56&gt;0,"Offen: Zusatzpositionen","Berechenbar"))))))))</x:f>
        <x:v>Offen: gemeinsame Basis</x:v>
      </x:c>
      <x:c r="D55" s="2" t="str">
        <x:f>IF($B$24&lt;&gt;"Vollständig","Offen: gemeinsame Basis",IF(OR(D27="",D28="",NOT(ISNUMBER(D29))),"Offen: Anbieter / Fassung",IF(AND(D30&lt;&gt;"Monatspauschale",D30&lt;&gt;"Personenstunden"),"Offen: Preisart",IF(OR(NOT(ISNUMBER(D31)),NOT(ISNUMBER(D32))),"Offen: Preis / Jahresmenge",IF(OR(D31&lt;0,D32&lt;=0,AND(D30="Monatspauschale",D32&lt;&gt;12)),"Offen: Menge / Preis prüfen",IF(COUNTIFS(D33:D37,"Ja")&lt;&gt;5,"Offen: Bestätigungen",IF(D38="","Offen: Preisbeleg",IF(D56&gt;0,"Offen: Zusatzpositionen","Berechenbar"))))))))</x:f>
        <x:v>Offen: gemeinsame Basis</x:v>
      </x:c>
    </x:row>
    <x:row r="56" ht="25" customHeight="1">
      <x:c r="A56" s="2" t="str">
        <x:v>Offene Zusatzpositionen</x:v>
      </x:c>
      <x:c r="B56" s="2" t="n">
        <x:f>ROWS('Zusatzpositionen'!I8:I19)-COUNTIFS('Zusatzpositionen'!I8:I19,"Bestätigt")-COUNTIFS('Zusatzpositionen'!I8:I19,"Nicht genutzt")</x:f>
        <x:v>0</x:v>
      </x:c>
      <x:c r="C56" s="2" t="n">
        <x:f>ROWS('Zusatzpositionen'!I25:I36)-COUNTIFS('Zusatzpositionen'!I25:I36,"Bestätigt")-COUNTIFS('Zusatzpositionen'!I25:I36,"Nicht genutzt")</x:f>
        <x:v>0</x:v>
      </x:c>
      <x:c r="D56" s="2" t="n">
        <x:f>ROWS('Zusatzpositionen'!I42:I53)-COUNTIFS('Zusatzpositionen'!I42:I53,"Bestätigt")-COUNTIFS('Zusatzpositionen'!I42:I53,"Nicht genutzt")</x:f>
        <x:v>0</x:v>
      </x:c>
    </x:row>
    <x:row r="57" ht="25" customHeight="1">
      <x:c r="A57" s="2" t="str">
        <x:v>Laufende Zusätze pro Jahr</x:v>
      </x:c>
      <x:c r="B57" s="29" t="str">
        <x:f>IF(OR(B56&gt;0,B36&lt;&gt;"Ja"),"OFFEN",SUMIFS('Zusatzpositionen'!H8:H19,'Zusatzpositionen'!A8:A19,"Laufend"))</x:f>
        <x:v>OFFEN</x:v>
      </x:c>
      <x:c r="C57" s="29" t="str">
        <x:f>IF(OR(C56&gt;0,C36&lt;&gt;"Ja"),"OFFEN",SUMIFS('Zusatzpositionen'!H25:H36,'Zusatzpositionen'!A25:A36,"Laufend"))</x:f>
        <x:v>OFFEN</x:v>
      </x:c>
      <x:c r="D57" s="29" t="str">
        <x:f>IF(OR(D56&gt;0,D36&lt;&gt;"Ja"),"OFFEN",SUMIFS('Zusatzpositionen'!H42:H53,'Zusatzpositionen'!A42:A53,"Laufend"))</x:f>
        <x:v>OFFEN</x:v>
      </x:c>
    </x:row>
    <x:row r="58" ht="25" customHeight="1">
      <x:c r="A58" s="2" t="str">
        <x:v>Einmalige Kosten gesamt</x:v>
      </x:c>
      <x:c r="B58" s="29" t="str">
        <x:f>IF(OR(B56&gt;0,B37&lt;&gt;"Ja"),"OFFEN",SUMIFS('Zusatzpositionen'!H8:H19,'Zusatzpositionen'!A8:A19,"Einmalig"))</x:f>
        <x:v>OFFEN</x:v>
      </x:c>
      <x:c r="C58" s="29" t="str">
        <x:f>IF(OR(C56&gt;0,C37&lt;&gt;"Ja"),"OFFEN",SUMIFS('Zusatzpositionen'!H25:H36,'Zusatzpositionen'!A25:A36,"Einmalig"))</x:f>
        <x:v>OFFEN</x:v>
      </x:c>
      <x:c r="D58" s="29" t="str">
        <x:f>IF(OR(D56&gt;0,D37&lt;&gt;"Ja"),"OFFEN",SUMIFS('Zusatzpositionen'!H42:H53,'Zusatzpositionen'!A42:A53,"Einmalig"))</x:f>
        <x:v>OFFEN</x:v>
      </x:c>
    </x:row>
    <x:row r="59" ht="25" customHeight="1">
      <x:c r="A59" s="2" t="str">
        <x:v>Jahresgrundpreis</x:v>
      </x:c>
      <x:c r="B59" s="29" t="str">
        <x:f>IF(B55="Berechenbar",ROUND(B31*B32,2),"OFFEN")</x:f>
        <x:v>OFFEN</x:v>
      </x:c>
      <x:c r="C59" s="29" t="str">
        <x:f>IF(C55="Berechenbar",ROUND(C31*C32,2),"OFFEN")</x:f>
        <x:v>OFFEN</x:v>
      </x:c>
      <x:c r="D59" s="29" t="str">
        <x:f>IF(D55="Berechenbar",ROUND(D31*D32,2),"OFFEN")</x:f>
        <x:v>OFFEN</x:v>
      </x:c>
    </x:row>
    <x:row r="60" ht="25" customHeight="1">
      <x:c r="A60" s="2" t="str">
        <x:v>Wiederkehrender Jahresgesamtpreis</x:v>
      </x:c>
      <x:c r="B60" s="29" t="str">
        <x:f>IF(ISNUMBER(B59),SUM(B59,B57),"OFFEN")</x:f>
        <x:v>OFFEN</x:v>
      </x:c>
      <x:c r="C60" s="29" t="str">
        <x:f>IF(ISNUMBER(C59),SUM(C59,C57),"OFFEN")</x:f>
        <x:v>OFFEN</x:v>
      </x:c>
      <x:c r="D60" s="29" t="str">
        <x:f>IF(ISNUMBER(D59),SUM(D59,D57),"OFFEN")</x:f>
        <x:v>OFFEN</x:v>
      </x:c>
    </x:row>
    <x:row r="61" ht="25" customHeight="1">
      <x:c r="A61" s="2" t="str">
        <x:v>Erstes Jahr einschließlich Start</x:v>
      </x:c>
      <x:c r="B61" s="29" t="str">
        <x:f>IF(ISNUMBER(B60),SUM(B60,B58),"OFFEN")</x:f>
        <x:v>OFFEN</x:v>
      </x:c>
      <x:c r="C61" s="29" t="str">
        <x:f>IF(ISNUMBER(C60),SUM(C60,C58),"OFFEN")</x:f>
        <x:v>OFFEN</x:v>
      </x:c>
      <x:c r="D61" s="29" t="str">
        <x:f>IF(ISNUMBER(D60),SUM(D60,D58),"OFFEN")</x:f>
        <x:v>OFFEN</x:v>
      </x:c>
    </x:row>
    <x:row r="62" ht="25" customHeight="1">
      <x:c r="A62" s="2" t="str">
        <x:v>Zweites Jahr</x:v>
      </x:c>
      <x:c r="B62" s="29" t="str">
        <x:f>IF($B$23&lt;2,"Nicht gewählt",IF(AND(ISNUMBER(B60),ISNUMBER(B40),B40&gt;=-1,B42&lt;&gt;"",B43="Ja",B44&lt;&gt;""),ROUND(B60*(1+B40),2),"OFFEN"))</x:f>
        <x:v>OFFEN</x:v>
      </x:c>
      <x:c r="C62" s="29" t="str">
        <x:f>IF($B$23&lt;2,"Nicht gewählt",IF(AND(ISNUMBER(C60),ISNUMBER(C40),C40&gt;=-1,C42&lt;&gt;"",C43="Ja",C44&lt;&gt;""),ROUND(C60*(1+C40),2),"OFFEN"))</x:f>
        <x:v>OFFEN</x:v>
      </x:c>
      <x:c r="D62" s="29" t="str">
        <x:f>IF($B$23&lt;2,"Nicht gewählt",IF(AND(ISNUMBER(D60),ISNUMBER(D40),D40&gt;=-1,D42&lt;&gt;"",D43="Ja",D44&lt;&gt;""),ROUND(D60*(1+D40),2),"OFFEN"))</x:f>
        <x:v>OFFEN</x:v>
      </x:c>
    </x:row>
    <x:row r="63" ht="25" customHeight="1">
      <x:c r="A63" s="2" t="str">
        <x:v>Drittes Jahr</x:v>
      </x:c>
      <x:c r="B63" s="29" t="str">
        <x:f>IF($B$23&lt;3,"Nicht gewählt",IF(AND(ISNUMBER(B62),ISNUMBER(B41),B41&gt;=-1),ROUND(B62*(1+B41),2),"OFFEN"))</x:f>
        <x:v>OFFEN</x:v>
      </x:c>
      <x:c r="C63" s="29" t="str">
        <x:f>IF($B$23&lt;3,"Nicht gewählt",IF(AND(ISNUMBER(C62),ISNUMBER(C41),C41&gt;=-1),ROUND(C62*(1+C41),2),"OFFEN"))</x:f>
        <x:v>OFFEN</x:v>
      </x:c>
      <x:c r="D63" s="29" t="str">
        <x:f>IF($B$23&lt;3,"Nicht gewählt",IF(AND(ISNUMBER(D62),ISNUMBER(D41),D41&gt;=-1),ROUND(D62*(1+D41),2),"OFFEN"))</x:f>
        <x:v>OFFEN</x:v>
      </x:c>
    </x:row>
    <x:row r="64" ht="25" customHeight="1">
      <x:c r="A64" s="2" t="str">
        <x:v>Gewählter Zeitraum</x:v>
      </x:c>
      <x:c r="B64" s="29" t="str">
        <x:f>IF($B$23=1,B61,IF($B$23=2,IF(AND(ISNUMBER(B61),ISNUMBER(B62)),SUM(B61:B62),"OFFEN"),IF($B$23=3,IF(AND(ISNUMBER(B61),ISNUMBER(B62),ISNUMBER(B63)),SUM(B61:B63),"OFFEN"),"OFFEN")))</x:f>
        <x:v>OFFEN</x:v>
      </x:c>
      <x:c r="C64" s="29" t="str">
        <x:f>IF($B$23=1,C61,IF($B$23=2,IF(AND(ISNUMBER(C61),ISNUMBER(C62)),SUM(C61:C62),"OFFEN"),IF($B$23=3,IF(AND(ISNUMBER(C61),ISNUMBER(C62),ISNUMBER(C63)),SUM(C61:C63),"OFFEN"),"OFFEN")))</x:f>
        <x:v>OFFEN</x:v>
      </x:c>
      <x:c r="D64" s="29" t="str">
        <x:f>IF($B$23=1,D61,IF($B$23=2,IF(AND(ISNUMBER(D61),ISNUMBER(D62)),SUM(D61:D62),"OFFEN"),IF($B$23=3,IF(AND(ISNUMBER(D61),ISNUMBER(D62),ISNUMBER(D63)),SUM(D61:D63),"OFFEN"),"OFFEN")))</x:f>
        <x:v>OFFEN</x:v>
      </x:c>
    </x:row>
    <x:row r="65" ht="25" customHeight="1">
      <x:c r="A65" s="2"/>
      <x:c r="B65" s="2"/>
      <x:c r="C65" s="2"/>
      <x:c r="D65" s="2"/>
    </x:row>
    <x:row r="66" ht="25" customHeight="1">
      <x:c r="A66" s="2"/>
      <x:c r="B66" s="2"/>
      <x:c r="C66" s="2"/>
      <x:c r="D66" s="2"/>
    </x:row>
    <x:row r="67" ht="25" customHeight="1">
      <x:c r="A67" s="2"/>
      <x:c r="B67" s="2"/>
      <x:c r="C67" s="2"/>
      <x:c r="D67" s="2"/>
    </x:row>
    <x:row r="68" ht="25" customHeight="1">
      <x:c r="A68" s="2"/>
      <x:c r="B68" s="2"/>
      <x:c r="C68" s="2"/>
      <x:c r="D68" s="2"/>
    </x:row>
    <x:row r="69" ht="25" customHeight="1">
      <x:c r="A69" s="2"/>
      <x:c r="B69" s="2"/>
      <x:c r="C69" s="2"/>
      <x:c r="D69" s="2"/>
    </x:row>
    <x:row r="70" ht="25" customHeight="1">
      <x:c r="A70" s="2"/>
      <x:c r="B70" s="2"/>
      <x:c r="C70" s="2"/>
      <x:c r="D70" s="2"/>
    </x:row>
  </x:sheetData>
  <x:conditionalFormatting sqref="B6:D12">
    <x:cfRule type="containsText" dxfId="0" priority="1" operator="containsText" text="OFFEN"/>
    <x:cfRule type="containsText" dxfId="1" priority="2" operator="containsText" text="Offen"/>
  </x:conditionalFormatting>
  <x:conditionalFormatting sqref="B24:B24">
    <x:cfRule type="containsText" dxfId="2" priority="3" operator="containsText" text="OFFEN"/>
    <x:cfRule type="containsText" dxfId="3" priority="4" operator="containsText" text="Offen"/>
  </x:conditionalFormatting>
  <x:conditionalFormatting sqref="B55:D64">
    <x:cfRule type="containsText" dxfId="4" priority="5" operator="containsText" text="OFFEN"/>
    <x:cfRule type="containsText" dxfId="5" priority="6" operator="containsText" text="Offen"/>
  </x:conditionalFormatting>
  <x:dataValidations count="6">
    <x:dataValidation type="list" sqref="B22">
      <x:formula1>"netto,brutto"</x:formula1>
    </x:dataValidation>
    <x:dataValidation type="whole" operator="between" sqref="B23">
      <x:formula1>1</x:formula1>
      <x:formula2>3</x:formula2>
    </x:dataValidation>
    <x:dataValidation type="list" sqref="B30:D30">
      <x:formula1>"Monatspauschale,Personenstunden"</x:formula1>
    </x:dataValidation>
    <x:dataValidation type="list" sqref="B33:D37">
      <x:formula1>"Ja,Offen"</x:formula1>
    </x:dataValidation>
    <x:dataValidation type="list" sqref="B33:D33">
      <x:formula1>"Ja,Schätzung,Offen"</x:formula1>
    </x:dataValidation>
    <x:dataValidation type="list" sqref="B43:D43">
      <x:formula1>"Ja,Offen"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E7BB1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33" hidden="0" customWidth="1"/>
    <x:col min="3" max="3" width="13" hidden="0" customWidth="1"/>
    <x:col min="4" max="4" width="18" hidden="0" customWidth="1"/>
    <x:col min="5" max="5" width="15" hidden="0" customWidth="1"/>
    <x:col min="6" max="6" width="15" hidden="0" customWidth="1"/>
    <x:col min="7" max="7" width="31" hidden="0" customWidth="1"/>
    <x:col min="8" max="8" width="18" hidden="0" customWidth="1"/>
    <x:col min="9" max="9" width="31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Zusatzpositionen und einmalige Kosten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 t="str">
        <x:v>Nur nicht enthaltene Leistungen eintragen. Jede Position genau einmal. 12 freie Zeilen je Anbieter.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4" t="str">
        <x:v>Unbenutzt bleibt leer. Laufend = Menge pro Jahr; Einmalig = Menge beim Start. Nullpreise benötigen ebenfalls eine Bestätigung.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9" customHeight="1">
      <x:c r="A6" s="13" t="str">
        <x:v>Angebot A</x:v>
      </x:c>
      <x:c r="B6" s="13"/>
      <x:c r="C6" s="13"/>
      <x:c r="D6" s="13"/>
      <x:c r="E6" s="13"/>
      <x:c r="F6" s="13"/>
      <x:c r="G6" s="13"/>
      <x:c r="H6" s="13"/>
      <x:c r="I6" s="13"/>
    </x:row>
    <x:row r="7" ht="32" customHeight="1">
      <x:c r="A7" s="24" t="str">
        <x:v>Art</x:v>
      </x:c>
      <x:c r="B7" s="24" t="str">
        <x:v>Leistung / Abgrenzung</x:v>
      </x:c>
      <x:c r="C7" s="24" t="str">
        <x:v>Menge</x:v>
      </x:c>
      <x:c r="D7" s="24" t="str">
        <x:v>Einheit</x:v>
      </x:c>
      <x:c r="E7" s="24" t="str">
        <x:v>Einzelpreis</x:v>
      </x:c>
      <x:c r="F7" s="24" t="str">
        <x:v>Bestätigt?</x:v>
      </x:c>
      <x:c r="G7" s="24" t="str">
        <x:v>Quelle / Datum / Version</x:v>
      </x:c>
      <x:c r="H7" s="24" t="str">
        <x:v>Gesamtpreis</x:v>
      </x:c>
      <x:c r="I7" s="24" t="str">
        <x:v>Positionsstatus</x:v>
      </x:c>
    </x:row>
    <x:row r="8" ht="40" customHeight="1">
      <x:c r="A8" s="14" t="str">
        <x:v>Unbenutzt</x:v>
      </x:c>
      <x:c r="B8" s="20"/>
      <x:c r="C8" s="18"/>
      <x:c r="D8" s="14"/>
      <x:c r="E8" s="17"/>
      <x:c r="F8" s="14"/>
      <x:c r="G8" s="20"/>
      <x:c r="H8" s="25" t="str">
        <x:f>IF(I8="Bestätigt",ROUND(C8*E8,2),IF(I8="Nicht genutzt","","OFFEN"))</x:f>
      </x:c>
      <x:c r="I8" s="21" t="str">
        <x:f>IF(A8="Unbenutzt",IF(COUNTA(B8:G8)=0,"Nicht genutzt","Offen: Art wählen"),IF(AND(A8&lt;&gt;"Laufend",A8&lt;&gt;"Einmalig"),"Offen: Art wählen",IF(OR(B8="",D8="",G8=""),"Offen: Text / Beleg",IF(OR(NOT(ISNUMBER(C8)),NOT(ISNUMBER(E8))),"Offen: Menge / Preis",IF(OR(C8&lt;0,E8&lt;0),"Offen: negative Zahl",IF(F8&lt;&gt;"Ja","Offen: Bestätigung","Bestätigt"))))))</x:f>
        <x:v>Nicht genutzt</x:v>
      </x:c>
    </x:row>
    <x:row r="9" ht="40" customHeight="1">
      <x:c r="A9" s="14" t="str">
        <x:v>Unbenutzt</x:v>
      </x:c>
      <x:c r="B9" s="20"/>
      <x:c r="C9" s="18"/>
      <x:c r="D9" s="14"/>
      <x:c r="E9" s="17"/>
      <x:c r="F9" s="14"/>
      <x:c r="G9" s="20"/>
      <x:c r="H9" s="25" t="str">
        <x:f>IF(I9="Bestätigt",ROUND(C9*E9,2),IF(I9="Nicht genutzt","","OFFEN"))</x:f>
      </x:c>
      <x:c r="I9" s="21" t="str">
        <x:f>IF(A9="Unbenutzt",IF(COUNTA(B9:G9)=0,"Nicht genutzt","Offen: Art wählen"),IF(AND(A9&lt;&gt;"Laufend",A9&lt;&gt;"Einmalig"),"Offen: Art wählen",IF(OR(B9="",D9="",G9=""),"Offen: Text / Beleg",IF(OR(NOT(ISNUMBER(C9)),NOT(ISNUMBER(E9))),"Offen: Menge / Preis",IF(OR(C9&lt;0,E9&lt;0),"Offen: negative Zahl",IF(F9&lt;&gt;"Ja","Offen: Bestätigung","Bestätigt"))))))</x:f>
        <x:v>Nicht genutzt</x:v>
      </x:c>
    </x:row>
    <x:row r="10" ht="40" customHeight="1">
      <x:c r="A10" s="14" t="str">
        <x:v>Unbenutzt</x:v>
      </x:c>
      <x:c r="B10" s="20"/>
      <x:c r="C10" s="18"/>
      <x:c r="D10" s="14"/>
      <x:c r="E10" s="17"/>
      <x:c r="F10" s="14"/>
      <x:c r="G10" s="20"/>
      <x:c r="H10" s="25" t="str">
        <x:f>IF(I10="Bestätigt",ROUND(C10*E10,2),IF(I10="Nicht genutzt","","OFFEN"))</x:f>
      </x:c>
      <x:c r="I10" s="21" t="str">
        <x:f>IF(A10="Unbenutzt",IF(COUNTA(B10:G10)=0,"Nicht genutzt","Offen: Art wählen"),IF(AND(A10&lt;&gt;"Laufend",A10&lt;&gt;"Einmalig"),"Offen: Art wählen",IF(OR(B10="",D10="",G10=""),"Offen: Text / Beleg",IF(OR(NOT(ISNUMBER(C10)),NOT(ISNUMBER(E10))),"Offen: Menge / Preis",IF(OR(C10&lt;0,E10&lt;0),"Offen: negative Zahl",IF(F10&lt;&gt;"Ja","Offen: Bestätigung","Bestätigt"))))))</x:f>
        <x:v>Nicht genutzt</x:v>
      </x:c>
    </x:row>
    <x:row r="11" ht="40" customHeight="1">
      <x:c r="A11" s="14" t="str">
        <x:v>Unbenutzt</x:v>
      </x:c>
      <x:c r="B11" s="20"/>
      <x:c r="C11" s="18"/>
      <x:c r="D11" s="14"/>
      <x:c r="E11" s="17"/>
      <x:c r="F11" s="14"/>
      <x:c r="G11" s="20"/>
      <x:c r="H11" s="25" t="str">
        <x:f>IF(I11="Bestätigt",ROUND(C11*E11,2),IF(I11="Nicht genutzt","","OFFEN"))</x:f>
      </x:c>
      <x:c r="I11" s="21" t="str">
        <x:f>IF(A11="Unbenutzt",IF(COUNTA(B11:G11)=0,"Nicht genutzt","Offen: Art wählen"),IF(AND(A11&lt;&gt;"Laufend",A11&lt;&gt;"Einmalig"),"Offen: Art wählen",IF(OR(B11="",D11="",G11=""),"Offen: Text / Beleg",IF(OR(NOT(ISNUMBER(C11)),NOT(ISNUMBER(E11))),"Offen: Menge / Preis",IF(OR(C11&lt;0,E11&lt;0),"Offen: negative Zahl",IF(F11&lt;&gt;"Ja","Offen: Bestätigung","Bestätigt"))))))</x:f>
        <x:v>Nicht genutzt</x:v>
      </x:c>
    </x:row>
    <x:row r="12" ht="40" customHeight="1">
      <x:c r="A12" s="14" t="str">
        <x:v>Unbenutzt</x:v>
      </x:c>
      <x:c r="B12" s="20"/>
      <x:c r="C12" s="18"/>
      <x:c r="D12" s="14"/>
      <x:c r="E12" s="17"/>
      <x:c r="F12" s="14"/>
      <x:c r="G12" s="20"/>
      <x:c r="H12" s="25" t="str">
        <x:f>IF(I12="Bestätigt",ROUND(C12*E12,2),IF(I12="Nicht genutzt","","OFFEN"))</x:f>
      </x:c>
      <x:c r="I12" s="21" t="str">
        <x:f>IF(A12="Unbenutzt",IF(COUNTA(B12:G12)=0,"Nicht genutzt","Offen: Art wählen"),IF(AND(A12&lt;&gt;"Laufend",A12&lt;&gt;"Einmalig"),"Offen: Art wählen",IF(OR(B12="",D12="",G12=""),"Offen: Text / Beleg",IF(OR(NOT(ISNUMBER(C12)),NOT(ISNUMBER(E12))),"Offen: Menge / Preis",IF(OR(C12&lt;0,E12&lt;0),"Offen: negative Zahl",IF(F12&lt;&gt;"Ja","Offen: Bestätigung","Bestätigt"))))))</x:f>
        <x:v>Nicht genutzt</x:v>
      </x:c>
    </x:row>
    <x:row r="13" ht="40" customHeight="1">
      <x:c r="A13" s="14" t="str">
        <x:v>Unbenutzt</x:v>
      </x:c>
      <x:c r="B13" s="20"/>
      <x:c r="C13" s="18"/>
      <x:c r="D13" s="14"/>
      <x:c r="E13" s="17"/>
      <x:c r="F13" s="14"/>
      <x:c r="G13" s="20"/>
      <x:c r="H13" s="25" t="str">
        <x:f>IF(I13="Bestätigt",ROUND(C13*E13,2),IF(I13="Nicht genutzt","","OFFEN"))</x:f>
      </x:c>
      <x:c r="I13" s="21" t="str">
        <x:f>IF(A13="Unbenutzt",IF(COUNTA(B13:G13)=0,"Nicht genutzt","Offen: Art wählen"),IF(AND(A13&lt;&gt;"Laufend",A13&lt;&gt;"Einmalig"),"Offen: Art wählen",IF(OR(B13="",D13="",G13=""),"Offen: Text / Beleg",IF(OR(NOT(ISNUMBER(C13)),NOT(ISNUMBER(E13))),"Offen: Menge / Preis",IF(OR(C13&lt;0,E13&lt;0),"Offen: negative Zahl",IF(F13&lt;&gt;"Ja","Offen: Bestätigung","Bestätigt"))))))</x:f>
        <x:v>Nicht genutzt</x:v>
      </x:c>
    </x:row>
    <x:row r="14" ht="40" customHeight="1">
      <x:c r="A14" s="14" t="str">
        <x:v>Unbenutzt</x:v>
      </x:c>
      <x:c r="B14" s="20"/>
      <x:c r="C14" s="18"/>
      <x:c r="D14" s="14"/>
      <x:c r="E14" s="17"/>
      <x:c r="F14" s="14"/>
      <x:c r="G14" s="20"/>
      <x:c r="H14" s="25" t="str">
        <x:f>IF(I14="Bestätigt",ROUND(C14*E14,2),IF(I14="Nicht genutzt","","OFFEN"))</x:f>
      </x:c>
      <x:c r="I14" s="21" t="str">
        <x:f>IF(A14="Unbenutzt",IF(COUNTA(B14:G14)=0,"Nicht genutzt","Offen: Art wählen"),IF(AND(A14&lt;&gt;"Laufend",A14&lt;&gt;"Einmalig"),"Offen: Art wählen",IF(OR(B14="",D14="",G14=""),"Offen: Text / Beleg",IF(OR(NOT(ISNUMBER(C14)),NOT(ISNUMBER(E14))),"Offen: Menge / Preis",IF(OR(C14&lt;0,E14&lt;0),"Offen: negative Zahl",IF(F14&lt;&gt;"Ja","Offen: Bestätigung","Bestätigt"))))))</x:f>
        <x:v>Nicht genutzt</x:v>
      </x:c>
    </x:row>
    <x:row r="15" ht="40" customHeight="1">
      <x:c r="A15" s="14" t="str">
        <x:v>Unbenutzt</x:v>
      </x:c>
      <x:c r="B15" s="20"/>
      <x:c r="C15" s="18"/>
      <x:c r="D15" s="14"/>
      <x:c r="E15" s="17"/>
      <x:c r="F15" s="14"/>
      <x:c r="G15" s="20"/>
      <x:c r="H15" s="25" t="str">
        <x:f>IF(I15="Bestätigt",ROUND(C15*E15,2),IF(I15="Nicht genutzt","","OFFEN"))</x:f>
      </x:c>
      <x:c r="I15" s="21" t="str">
        <x:f>IF(A15="Unbenutzt",IF(COUNTA(B15:G15)=0,"Nicht genutzt","Offen: Art wählen"),IF(AND(A15&lt;&gt;"Laufend",A15&lt;&gt;"Einmalig"),"Offen: Art wählen",IF(OR(B15="",D15="",G15=""),"Offen: Text / Beleg",IF(OR(NOT(ISNUMBER(C15)),NOT(ISNUMBER(E15))),"Offen: Menge / Preis",IF(OR(C15&lt;0,E15&lt;0),"Offen: negative Zahl",IF(F15&lt;&gt;"Ja","Offen: Bestätigung","Bestätigt"))))))</x:f>
        <x:v>Nicht genutzt</x:v>
      </x:c>
    </x:row>
    <x:row r="16" ht="40" customHeight="1">
      <x:c r="A16" s="14" t="str">
        <x:v>Unbenutzt</x:v>
      </x:c>
      <x:c r="B16" s="20"/>
      <x:c r="C16" s="18"/>
      <x:c r="D16" s="14"/>
      <x:c r="E16" s="17"/>
      <x:c r="F16" s="14"/>
      <x:c r="G16" s="20"/>
      <x:c r="H16" s="25" t="str">
        <x:f>IF(I16="Bestätigt",ROUND(C16*E16,2),IF(I16="Nicht genutzt","","OFFEN"))</x:f>
      </x:c>
      <x:c r="I16" s="21" t="str">
        <x:f>IF(A16="Unbenutzt",IF(COUNTA(B16:G16)=0,"Nicht genutzt","Offen: Art wählen"),IF(AND(A16&lt;&gt;"Laufend",A16&lt;&gt;"Einmalig"),"Offen: Art wählen",IF(OR(B16="",D16="",G16=""),"Offen: Text / Beleg",IF(OR(NOT(ISNUMBER(C16)),NOT(ISNUMBER(E16))),"Offen: Menge / Preis",IF(OR(C16&lt;0,E16&lt;0),"Offen: negative Zahl",IF(F16&lt;&gt;"Ja","Offen: Bestätigung","Bestätigt"))))))</x:f>
        <x:v>Nicht genutzt</x:v>
      </x:c>
    </x:row>
    <x:row r="17" ht="40" customHeight="1">
      <x:c r="A17" s="14" t="str">
        <x:v>Unbenutzt</x:v>
      </x:c>
      <x:c r="B17" s="20"/>
      <x:c r="C17" s="18"/>
      <x:c r="D17" s="14"/>
      <x:c r="E17" s="17"/>
      <x:c r="F17" s="14"/>
      <x:c r="G17" s="20"/>
      <x:c r="H17" s="25" t="str">
        <x:f>IF(I17="Bestätigt",ROUND(C17*E17,2),IF(I17="Nicht genutzt","","OFFEN"))</x:f>
      </x:c>
      <x:c r="I17" s="21" t="str">
        <x:f>IF(A17="Unbenutzt",IF(COUNTA(B17:G17)=0,"Nicht genutzt","Offen: Art wählen"),IF(AND(A17&lt;&gt;"Laufend",A17&lt;&gt;"Einmalig"),"Offen: Art wählen",IF(OR(B17="",D17="",G17=""),"Offen: Text / Beleg",IF(OR(NOT(ISNUMBER(C17)),NOT(ISNUMBER(E17))),"Offen: Menge / Preis",IF(OR(C17&lt;0,E17&lt;0),"Offen: negative Zahl",IF(F17&lt;&gt;"Ja","Offen: Bestätigung","Bestätigt"))))))</x:f>
        <x:v>Nicht genutzt</x:v>
      </x:c>
    </x:row>
    <x:row r="18" ht="40" customHeight="1">
      <x:c r="A18" s="14" t="str">
        <x:v>Unbenutzt</x:v>
      </x:c>
      <x:c r="B18" s="20"/>
      <x:c r="C18" s="18"/>
      <x:c r="D18" s="14"/>
      <x:c r="E18" s="17"/>
      <x:c r="F18" s="14"/>
      <x:c r="G18" s="20"/>
      <x:c r="H18" s="25" t="str">
        <x:f>IF(I18="Bestätigt",ROUND(C18*E18,2),IF(I18="Nicht genutzt","","OFFEN"))</x:f>
      </x:c>
      <x:c r="I18" s="21" t="str">
        <x:f>IF(A18="Unbenutzt",IF(COUNTA(B18:G18)=0,"Nicht genutzt","Offen: Art wählen"),IF(AND(A18&lt;&gt;"Laufend",A18&lt;&gt;"Einmalig"),"Offen: Art wählen",IF(OR(B18="",D18="",G18=""),"Offen: Text / Beleg",IF(OR(NOT(ISNUMBER(C18)),NOT(ISNUMBER(E18))),"Offen: Menge / Preis",IF(OR(C18&lt;0,E18&lt;0),"Offen: negative Zahl",IF(F18&lt;&gt;"Ja","Offen: Bestätigung","Bestätigt"))))))</x:f>
        <x:v>Nicht genutzt</x:v>
      </x:c>
    </x:row>
    <x:row r="19" ht="40" customHeight="1">
      <x:c r="A19" s="14" t="str">
        <x:v>Unbenutzt</x:v>
      </x:c>
      <x:c r="B19" s="20"/>
      <x:c r="C19" s="18"/>
      <x:c r="D19" s="14"/>
      <x:c r="E19" s="17"/>
      <x:c r="F19" s="14"/>
      <x:c r="G19" s="20"/>
      <x:c r="H19" s="25" t="str">
        <x:f>IF(I19="Bestätigt",ROUND(C19*E19,2),IF(I19="Nicht genutzt","","OFFEN"))</x:f>
      </x:c>
      <x:c r="I19" s="21" t="str">
        <x:f>IF(A19="Unbenutzt",IF(COUNTA(B19:G19)=0,"Nicht genutzt","Offen: Art wählen"),IF(AND(A19&lt;&gt;"Laufend",A19&lt;&gt;"Einmalig"),"Offen: Art wählen",IF(OR(B19="",D19="",G19=""),"Offen: Text / Beleg",IF(OR(NOT(ISNUMBER(C19)),NOT(ISNUMBER(E19))),"Offen: Menge / Preis",IF(OR(C19&lt;0,E19&lt;0),"Offen: negative Zahl",IF(F19&lt;&gt;"Ja","Offen: Bestätigung","Bestätigt"))))))</x:f>
        <x:v>Nicht genutzt</x:v>
      </x:c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9" customHeight="1">
      <x:c r="A23" s="13" t="str">
        <x:v>Angebot B</x:v>
      </x:c>
      <x:c r="B23" s="13"/>
      <x:c r="C23" s="13"/>
      <x:c r="D23" s="13"/>
      <x:c r="E23" s="13"/>
      <x:c r="F23" s="13"/>
      <x:c r="G23" s="13"/>
      <x:c r="H23" s="13"/>
      <x:c r="I23" s="13"/>
    </x:row>
    <x:row r="24" ht="32" customHeight="1">
      <x:c r="A24" s="24" t="str">
        <x:v>Art</x:v>
      </x:c>
      <x:c r="B24" s="24" t="str">
        <x:v>Leistung / Abgrenzung</x:v>
      </x:c>
      <x:c r="C24" s="24" t="str">
        <x:v>Menge</x:v>
      </x:c>
      <x:c r="D24" s="24" t="str">
        <x:v>Einheit</x:v>
      </x:c>
      <x:c r="E24" s="24" t="str">
        <x:v>Einzelpreis</x:v>
      </x:c>
      <x:c r="F24" s="24" t="str">
        <x:v>Bestätigt?</x:v>
      </x:c>
      <x:c r="G24" s="24" t="str">
        <x:v>Quelle / Datum / Version</x:v>
      </x:c>
      <x:c r="H24" s="24" t="str">
        <x:v>Gesamtpreis</x:v>
      </x:c>
      <x:c r="I24" s="24" t="str">
        <x:v>Positionsstatus</x:v>
      </x:c>
    </x:row>
    <x:row r="25" ht="40" customHeight="1">
      <x:c r="A25" s="14" t="str">
        <x:v>Unbenutzt</x:v>
      </x:c>
      <x:c r="B25" s="20"/>
      <x:c r="C25" s="18"/>
      <x:c r="D25" s="14"/>
      <x:c r="E25" s="17"/>
      <x:c r="F25" s="14"/>
      <x:c r="G25" s="20"/>
      <x:c r="H25" s="25" t="str">
        <x:f>IF(I25="Bestätigt",ROUND(C25*E25,2),IF(I25="Nicht genutzt","","OFFEN"))</x:f>
      </x:c>
      <x:c r="I25" s="21" t="str">
        <x:f>IF(A25="Unbenutzt",IF(COUNTA(B25:G25)=0,"Nicht genutzt","Offen: Art wählen"),IF(AND(A25&lt;&gt;"Laufend",A25&lt;&gt;"Einmalig"),"Offen: Art wählen",IF(OR(B25="",D25="",G25=""),"Offen: Text / Beleg",IF(OR(NOT(ISNUMBER(C25)),NOT(ISNUMBER(E25))),"Offen: Menge / Preis",IF(OR(C25&lt;0,E25&lt;0),"Offen: negative Zahl",IF(F25&lt;&gt;"Ja","Offen: Bestätigung","Bestätigt"))))))</x:f>
        <x:v>Nicht genutzt</x:v>
      </x:c>
    </x:row>
    <x:row r="26" ht="40" customHeight="1">
      <x:c r="A26" s="14" t="str">
        <x:v>Unbenutzt</x:v>
      </x:c>
      <x:c r="B26" s="20"/>
      <x:c r="C26" s="18"/>
      <x:c r="D26" s="14"/>
      <x:c r="E26" s="17"/>
      <x:c r="F26" s="14"/>
      <x:c r="G26" s="20"/>
      <x:c r="H26" s="25" t="str">
        <x:f>IF(I26="Bestätigt",ROUND(C26*E26,2),IF(I26="Nicht genutzt","","OFFEN"))</x:f>
      </x:c>
      <x:c r="I26" s="21" t="str">
        <x:f>IF(A26="Unbenutzt",IF(COUNTA(B26:G26)=0,"Nicht genutzt","Offen: Art wählen"),IF(AND(A26&lt;&gt;"Laufend",A26&lt;&gt;"Einmalig"),"Offen: Art wählen",IF(OR(B26="",D26="",G26=""),"Offen: Text / Beleg",IF(OR(NOT(ISNUMBER(C26)),NOT(ISNUMBER(E26))),"Offen: Menge / Preis",IF(OR(C26&lt;0,E26&lt;0),"Offen: negative Zahl",IF(F26&lt;&gt;"Ja","Offen: Bestätigung","Bestätigt"))))))</x:f>
        <x:v>Nicht genutzt</x:v>
      </x:c>
    </x:row>
    <x:row r="27" ht="40" customHeight="1">
      <x:c r="A27" s="14" t="str">
        <x:v>Unbenutzt</x:v>
      </x:c>
      <x:c r="B27" s="20"/>
      <x:c r="C27" s="18"/>
      <x:c r="D27" s="14"/>
      <x:c r="E27" s="17"/>
      <x:c r="F27" s="14"/>
      <x:c r="G27" s="20"/>
      <x:c r="H27" s="25" t="str">
        <x:f>IF(I27="Bestätigt",ROUND(C27*E27,2),IF(I27="Nicht genutzt","","OFFEN"))</x:f>
      </x:c>
      <x:c r="I27" s="21" t="str">
        <x:f>IF(A27="Unbenutzt",IF(COUNTA(B27:G27)=0,"Nicht genutzt","Offen: Art wählen"),IF(AND(A27&lt;&gt;"Laufend",A27&lt;&gt;"Einmalig"),"Offen: Art wählen",IF(OR(B27="",D27="",G27=""),"Offen: Text / Beleg",IF(OR(NOT(ISNUMBER(C27)),NOT(ISNUMBER(E27))),"Offen: Menge / Preis",IF(OR(C27&lt;0,E27&lt;0),"Offen: negative Zahl",IF(F27&lt;&gt;"Ja","Offen: Bestätigung","Bestätigt"))))))</x:f>
        <x:v>Nicht genutzt</x:v>
      </x:c>
    </x:row>
    <x:row r="28" ht="40" customHeight="1">
      <x:c r="A28" s="14" t="str">
        <x:v>Unbenutzt</x:v>
      </x:c>
      <x:c r="B28" s="20"/>
      <x:c r="C28" s="18"/>
      <x:c r="D28" s="14"/>
      <x:c r="E28" s="17"/>
      <x:c r="F28" s="14"/>
      <x:c r="G28" s="20"/>
      <x:c r="H28" s="25" t="str">
        <x:f>IF(I28="Bestätigt",ROUND(C28*E28,2),IF(I28="Nicht genutzt","","OFFEN"))</x:f>
      </x:c>
      <x:c r="I28" s="21" t="str">
        <x:f>IF(A28="Unbenutzt",IF(COUNTA(B28:G28)=0,"Nicht genutzt","Offen: Art wählen"),IF(AND(A28&lt;&gt;"Laufend",A28&lt;&gt;"Einmalig"),"Offen: Art wählen",IF(OR(B28="",D28="",G28=""),"Offen: Text / Beleg",IF(OR(NOT(ISNUMBER(C28)),NOT(ISNUMBER(E28))),"Offen: Menge / Preis",IF(OR(C28&lt;0,E28&lt;0),"Offen: negative Zahl",IF(F28&lt;&gt;"Ja","Offen: Bestätigung","Bestätigt"))))))</x:f>
        <x:v>Nicht genutzt</x:v>
      </x:c>
    </x:row>
    <x:row r="29" ht="40" customHeight="1">
      <x:c r="A29" s="14" t="str">
        <x:v>Unbenutzt</x:v>
      </x:c>
      <x:c r="B29" s="20"/>
      <x:c r="C29" s="18"/>
      <x:c r="D29" s="14"/>
      <x:c r="E29" s="17"/>
      <x:c r="F29" s="14"/>
      <x:c r="G29" s="20"/>
      <x:c r="H29" s="25" t="str">
        <x:f>IF(I29="Bestätigt",ROUND(C29*E29,2),IF(I29="Nicht genutzt","","OFFEN"))</x:f>
      </x:c>
      <x:c r="I29" s="21" t="str">
        <x:f>IF(A29="Unbenutzt",IF(COUNTA(B29:G29)=0,"Nicht genutzt","Offen: Art wählen"),IF(AND(A29&lt;&gt;"Laufend",A29&lt;&gt;"Einmalig"),"Offen: Art wählen",IF(OR(B29="",D29="",G29=""),"Offen: Text / Beleg",IF(OR(NOT(ISNUMBER(C29)),NOT(ISNUMBER(E29))),"Offen: Menge / Preis",IF(OR(C29&lt;0,E29&lt;0),"Offen: negative Zahl",IF(F29&lt;&gt;"Ja","Offen: Bestätigung","Bestätigt"))))))</x:f>
        <x:v>Nicht genutzt</x:v>
      </x:c>
    </x:row>
    <x:row r="30" ht="40" customHeight="1">
      <x:c r="A30" s="14" t="str">
        <x:v>Unbenutzt</x:v>
      </x:c>
      <x:c r="B30" s="20"/>
      <x:c r="C30" s="18"/>
      <x:c r="D30" s="14"/>
      <x:c r="E30" s="17"/>
      <x:c r="F30" s="14"/>
      <x:c r="G30" s="20"/>
      <x:c r="H30" s="25" t="str">
        <x:f>IF(I30="Bestätigt",ROUND(C30*E30,2),IF(I30="Nicht genutzt","","OFFEN"))</x:f>
      </x:c>
      <x:c r="I30" s="21" t="str">
        <x:f>IF(A30="Unbenutzt",IF(COUNTA(B30:G30)=0,"Nicht genutzt","Offen: Art wählen"),IF(AND(A30&lt;&gt;"Laufend",A30&lt;&gt;"Einmalig"),"Offen: Art wählen",IF(OR(B30="",D30="",G30=""),"Offen: Text / Beleg",IF(OR(NOT(ISNUMBER(C30)),NOT(ISNUMBER(E30))),"Offen: Menge / Preis",IF(OR(C30&lt;0,E30&lt;0),"Offen: negative Zahl",IF(F30&lt;&gt;"Ja","Offen: Bestätigung","Bestätigt"))))))</x:f>
        <x:v>Nicht genutzt</x:v>
      </x:c>
    </x:row>
    <x:row r="31" ht="40" customHeight="1">
      <x:c r="A31" s="14" t="str">
        <x:v>Unbenutzt</x:v>
      </x:c>
      <x:c r="B31" s="20"/>
      <x:c r="C31" s="18"/>
      <x:c r="D31" s="14"/>
      <x:c r="E31" s="17"/>
      <x:c r="F31" s="14"/>
      <x:c r="G31" s="20"/>
      <x:c r="H31" s="25" t="str">
        <x:f>IF(I31="Bestätigt",ROUND(C31*E31,2),IF(I31="Nicht genutzt","","OFFEN"))</x:f>
      </x:c>
      <x:c r="I31" s="21" t="str">
        <x:f>IF(A31="Unbenutzt",IF(COUNTA(B31:G31)=0,"Nicht genutzt","Offen: Art wählen"),IF(AND(A31&lt;&gt;"Laufend",A31&lt;&gt;"Einmalig"),"Offen: Art wählen",IF(OR(B31="",D31="",G31=""),"Offen: Text / Beleg",IF(OR(NOT(ISNUMBER(C31)),NOT(ISNUMBER(E31))),"Offen: Menge / Preis",IF(OR(C31&lt;0,E31&lt;0),"Offen: negative Zahl",IF(F31&lt;&gt;"Ja","Offen: Bestätigung","Bestätigt"))))))</x:f>
        <x:v>Nicht genutzt</x:v>
      </x:c>
    </x:row>
    <x:row r="32" ht="40" customHeight="1">
      <x:c r="A32" s="14" t="str">
        <x:v>Unbenutzt</x:v>
      </x:c>
      <x:c r="B32" s="20"/>
      <x:c r="C32" s="18"/>
      <x:c r="D32" s="14"/>
      <x:c r="E32" s="17"/>
      <x:c r="F32" s="14"/>
      <x:c r="G32" s="20"/>
      <x:c r="H32" s="25" t="str">
        <x:f>IF(I32="Bestätigt",ROUND(C32*E32,2),IF(I32="Nicht genutzt","","OFFEN"))</x:f>
      </x:c>
      <x:c r="I32" s="21" t="str">
        <x:f>IF(A32="Unbenutzt",IF(COUNTA(B32:G32)=0,"Nicht genutzt","Offen: Art wählen"),IF(AND(A32&lt;&gt;"Laufend",A32&lt;&gt;"Einmalig"),"Offen: Art wählen",IF(OR(B32="",D32="",G32=""),"Offen: Text / Beleg",IF(OR(NOT(ISNUMBER(C32)),NOT(ISNUMBER(E32))),"Offen: Menge / Preis",IF(OR(C32&lt;0,E32&lt;0),"Offen: negative Zahl",IF(F32&lt;&gt;"Ja","Offen: Bestätigung","Bestätigt"))))))</x:f>
        <x:v>Nicht genutzt</x:v>
      </x:c>
    </x:row>
    <x:row r="33" ht="40" customHeight="1">
      <x:c r="A33" s="14" t="str">
        <x:v>Unbenutzt</x:v>
      </x:c>
      <x:c r="B33" s="20"/>
      <x:c r="C33" s="18"/>
      <x:c r="D33" s="14"/>
      <x:c r="E33" s="17"/>
      <x:c r="F33" s="14"/>
      <x:c r="G33" s="20"/>
      <x:c r="H33" s="25" t="str">
        <x:f>IF(I33="Bestätigt",ROUND(C33*E33,2),IF(I33="Nicht genutzt","","OFFEN"))</x:f>
      </x:c>
      <x:c r="I33" s="21" t="str">
        <x:f>IF(A33="Unbenutzt",IF(COUNTA(B33:G33)=0,"Nicht genutzt","Offen: Art wählen"),IF(AND(A33&lt;&gt;"Laufend",A33&lt;&gt;"Einmalig"),"Offen: Art wählen",IF(OR(B33="",D33="",G33=""),"Offen: Text / Beleg",IF(OR(NOT(ISNUMBER(C33)),NOT(ISNUMBER(E33))),"Offen: Menge / Preis",IF(OR(C33&lt;0,E33&lt;0),"Offen: negative Zahl",IF(F33&lt;&gt;"Ja","Offen: Bestätigung","Bestätigt"))))))</x:f>
        <x:v>Nicht genutzt</x:v>
      </x:c>
    </x:row>
    <x:row r="34" ht="40" customHeight="1">
      <x:c r="A34" s="14" t="str">
        <x:v>Unbenutzt</x:v>
      </x:c>
      <x:c r="B34" s="20"/>
      <x:c r="C34" s="18"/>
      <x:c r="D34" s="14"/>
      <x:c r="E34" s="17"/>
      <x:c r="F34" s="14"/>
      <x:c r="G34" s="20"/>
      <x:c r="H34" s="25" t="str">
        <x:f>IF(I34="Bestätigt",ROUND(C34*E34,2),IF(I34="Nicht genutzt","","OFFEN"))</x:f>
      </x:c>
      <x:c r="I34" s="21" t="str">
        <x:f>IF(A34="Unbenutzt",IF(COUNTA(B34:G34)=0,"Nicht genutzt","Offen: Art wählen"),IF(AND(A34&lt;&gt;"Laufend",A34&lt;&gt;"Einmalig"),"Offen: Art wählen",IF(OR(B34="",D34="",G34=""),"Offen: Text / Beleg",IF(OR(NOT(ISNUMBER(C34)),NOT(ISNUMBER(E34))),"Offen: Menge / Preis",IF(OR(C34&lt;0,E34&lt;0),"Offen: negative Zahl",IF(F34&lt;&gt;"Ja","Offen: Bestätigung","Bestätigt"))))))</x:f>
        <x:v>Nicht genutzt</x:v>
      </x:c>
    </x:row>
    <x:row r="35" ht="40" customHeight="1">
      <x:c r="A35" s="14" t="str">
        <x:v>Unbenutzt</x:v>
      </x:c>
      <x:c r="B35" s="20"/>
      <x:c r="C35" s="18"/>
      <x:c r="D35" s="14"/>
      <x:c r="E35" s="17"/>
      <x:c r="F35" s="14"/>
      <x:c r="G35" s="20"/>
      <x:c r="H35" s="25" t="str">
        <x:f>IF(I35="Bestätigt",ROUND(C35*E35,2),IF(I35="Nicht genutzt","","OFFEN"))</x:f>
      </x:c>
      <x:c r="I35" s="21" t="str">
        <x:f>IF(A35="Unbenutzt",IF(COUNTA(B35:G35)=0,"Nicht genutzt","Offen: Art wählen"),IF(AND(A35&lt;&gt;"Laufend",A35&lt;&gt;"Einmalig"),"Offen: Art wählen",IF(OR(B35="",D35="",G35=""),"Offen: Text / Beleg",IF(OR(NOT(ISNUMBER(C35)),NOT(ISNUMBER(E35))),"Offen: Menge / Preis",IF(OR(C35&lt;0,E35&lt;0),"Offen: negative Zahl",IF(F35&lt;&gt;"Ja","Offen: Bestätigung","Bestätigt"))))))</x:f>
        <x:v>Nicht genutzt</x:v>
      </x:c>
    </x:row>
    <x:row r="36" ht="40" customHeight="1">
      <x:c r="A36" s="14" t="str">
        <x:v>Unbenutzt</x:v>
      </x:c>
      <x:c r="B36" s="20"/>
      <x:c r="C36" s="18"/>
      <x:c r="D36" s="14"/>
      <x:c r="E36" s="17"/>
      <x:c r="F36" s="14"/>
      <x:c r="G36" s="20"/>
      <x:c r="H36" s="25" t="str">
        <x:f>IF(I36="Bestätigt",ROUND(C36*E36,2),IF(I36="Nicht genutzt","","OFFEN"))</x:f>
      </x:c>
      <x:c r="I36" s="21" t="str">
        <x:f>IF(A36="Unbenutzt",IF(COUNTA(B36:G36)=0,"Nicht genutzt","Offen: Art wählen"),IF(AND(A36&lt;&gt;"Laufend",A36&lt;&gt;"Einmalig"),"Offen: Art wählen",IF(OR(B36="",D36="",G36=""),"Offen: Text / Beleg",IF(OR(NOT(ISNUMBER(C36)),NOT(ISNUMBER(E36))),"Offen: Menge / Preis",IF(OR(C36&lt;0,E36&lt;0),"Offen: negative Zahl",IF(F36&lt;&gt;"Ja","Offen: Bestätigung","Bestätigt"))))))</x:f>
        <x:v>Nicht genutzt</x:v>
      </x:c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9" customHeight="1">
      <x:c r="A40" s="13" t="str">
        <x:v>Angebot C</x:v>
      </x:c>
      <x:c r="B40" s="13"/>
      <x:c r="C40" s="13"/>
      <x:c r="D40" s="13"/>
      <x:c r="E40" s="13"/>
      <x:c r="F40" s="13"/>
      <x:c r="G40" s="13"/>
      <x:c r="H40" s="13"/>
      <x:c r="I40" s="13"/>
    </x:row>
    <x:row r="41" ht="32" customHeight="1">
      <x:c r="A41" s="24" t="str">
        <x:v>Art</x:v>
      </x:c>
      <x:c r="B41" s="24" t="str">
        <x:v>Leistung / Abgrenzung</x:v>
      </x:c>
      <x:c r="C41" s="24" t="str">
        <x:v>Menge</x:v>
      </x:c>
      <x:c r="D41" s="24" t="str">
        <x:v>Einheit</x:v>
      </x:c>
      <x:c r="E41" s="24" t="str">
        <x:v>Einzelpreis</x:v>
      </x:c>
      <x:c r="F41" s="24" t="str">
        <x:v>Bestätigt?</x:v>
      </x:c>
      <x:c r="G41" s="24" t="str">
        <x:v>Quelle / Datum / Version</x:v>
      </x:c>
      <x:c r="H41" s="24" t="str">
        <x:v>Gesamtpreis</x:v>
      </x:c>
      <x:c r="I41" s="24" t="str">
        <x:v>Positionsstatus</x:v>
      </x:c>
    </x:row>
    <x:row r="42" ht="40" customHeight="1">
      <x:c r="A42" s="14" t="str">
        <x:v>Unbenutzt</x:v>
      </x:c>
      <x:c r="B42" s="20"/>
      <x:c r="C42" s="18"/>
      <x:c r="D42" s="14"/>
      <x:c r="E42" s="17"/>
      <x:c r="F42" s="14"/>
      <x:c r="G42" s="20"/>
      <x:c r="H42" s="25" t="str">
        <x:f>IF(I42="Bestätigt",ROUND(C42*E42,2),IF(I42="Nicht genutzt","","OFFEN"))</x:f>
      </x:c>
      <x:c r="I42" s="21" t="str">
        <x:f>IF(A42="Unbenutzt",IF(COUNTA(B42:G42)=0,"Nicht genutzt","Offen: Art wählen"),IF(AND(A42&lt;&gt;"Laufend",A42&lt;&gt;"Einmalig"),"Offen: Art wählen",IF(OR(B42="",D42="",G42=""),"Offen: Text / Beleg",IF(OR(NOT(ISNUMBER(C42)),NOT(ISNUMBER(E42))),"Offen: Menge / Preis",IF(OR(C42&lt;0,E42&lt;0),"Offen: negative Zahl",IF(F42&lt;&gt;"Ja","Offen: Bestätigung","Bestätigt"))))))</x:f>
        <x:v>Nicht genutzt</x:v>
      </x:c>
    </x:row>
    <x:row r="43" ht="40" customHeight="1">
      <x:c r="A43" s="14" t="str">
        <x:v>Unbenutzt</x:v>
      </x:c>
      <x:c r="B43" s="20"/>
      <x:c r="C43" s="18"/>
      <x:c r="D43" s="14"/>
      <x:c r="E43" s="17"/>
      <x:c r="F43" s="14"/>
      <x:c r="G43" s="20"/>
      <x:c r="H43" s="25" t="str">
        <x:f>IF(I43="Bestätigt",ROUND(C43*E43,2),IF(I43="Nicht genutzt","","OFFEN"))</x:f>
      </x:c>
      <x:c r="I43" s="21" t="str">
        <x:f>IF(A43="Unbenutzt",IF(COUNTA(B43:G43)=0,"Nicht genutzt","Offen: Art wählen"),IF(AND(A43&lt;&gt;"Laufend",A43&lt;&gt;"Einmalig"),"Offen: Art wählen",IF(OR(B43="",D43="",G43=""),"Offen: Text / Beleg",IF(OR(NOT(ISNUMBER(C43)),NOT(ISNUMBER(E43))),"Offen: Menge / Preis",IF(OR(C43&lt;0,E43&lt;0),"Offen: negative Zahl",IF(F43&lt;&gt;"Ja","Offen: Bestätigung","Bestätigt"))))))</x:f>
        <x:v>Nicht genutzt</x:v>
      </x:c>
    </x:row>
    <x:row r="44" ht="40" customHeight="1">
      <x:c r="A44" s="14" t="str">
        <x:v>Unbenutzt</x:v>
      </x:c>
      <x:c r="B44" s="20"/>
      <x:c r="C44" s="18"/>
      <x:c r="D44" s="14"/>
      <x:c r="E44" s="17"/>
      <x:c r="F44" s="14"/>
      <x:c r="G44" s="20"/>
      <x:c r="H44" s="25" t="str">
        <x:f>IF(I44="Bestätigt",ROUND(C44*E44,2),IF(I44="Nicht genutzt","","OFFEN"))</x:f>
      </x:c>
      <x:c r="I44" s="21" t="str">
        <x:f>IF(A44="Unbenutzt",IF(COUNTA(B44:G44)=0,"Nicht genutzt","Offen: Art wählen"),IF(AND(A44&lt;&gt;"Laufend",A44&lt;&gt;"Einmalig"),"Offen: Art wählen",IF(OR(B44="",D44="",G44=""),"Offen: Text / Beleg",IF(OR(NOT(ISNUMBER(C44)),NOT(ISNUMBER(E44))),"Offen: Menge / Preis",IF(OR(C44&lt;0,E44&lt;0),"Offen: negative Zahl",IF(F44&lt;&gt;"Ja","Offen: Bestätigung","Bestätigt"))))))</x:f>
        <x:v>Nicht genutzt</x:v>
      </x:c>
    </x:row>
    <x:row r="45" ht="40" customHeight="1">
      <x:c r="A45" s="14" t="str">
        <x:v>Unbenutzt</x:v>
      </x:c>
      <x:c r="B45" s="20"/>
      <x:c r="C45" s="18"/>
      <x:c r="D45" s="14"/>
      <x:c r="E45" s="17"/>
      <x:c r="F45" s="14"/>
      <x:c r="G45" s="20"/>
      <x:c r="H45" s="25" t="str">
        <x:f>IF(I45="Bestätigt",ROUND(C45*E45,2),IF(I45="Nicht genutzt","","OFFEN"))</x:f>
      </x:c>
      <x:c r="I45" s="21" t="str">
        <x:f>IF(A45="Unbenutzt",IF(COUNTA(B45:G45)=0,"Nicht genutzt","Offen: Art wählen"),IF(AND(A45&lt;&gt;"Laufend",A45&lt;&gt;"Einmalig"),"Offen: Art wählen",IF(OR(B45="",D45="",G45=""),"Offen: Text / Beleg",IF(OR(NOT(ISNUMBER(C45)),NOT(ISNUMBER(E45))),"Offen: Menge / Preis",IF(OR(C45&lt;0,E45&lt;0),"Offen: negative Zahl",IF(F45&lt;&gt;"Ja","Offen: Bestätigung","Bestätigt"))))))</x:f>
        <x:v>Nicht genutzt</x:v>
      </x:c>
    </x:row>
    <x:row r="46" ht="40" customHeight="1">
      <x:c r="A46" s="14" t="str">
        <x:v>Unbenutzt</x:v>
      </x:c>
      <x:c r="B46" s="20"/>
      <x:c r="C46" s="18"/>
      <x:c r="D46" s="14"/>
      <x:c r="E46" s="17"/>
      <x:c r="F46" s="14"/>
      <x:c r="G46" s="20"/>
      <x:c r="H46" s="25" t="str">
        <x:f>IF(I46="Bestätigt",ROUND(C46*E46,2),IF(I46="Nicht genutzt","","OFFEN"))</x:f>
      </x:c>
      <x:c r="I46" s="21" t="str">
        <x:f>IF(A46="Unbenutzt",IF(COUNTA(B46:G46)=0,"Nicht genutzt","Offen: Art wählen"),IF(AND(A46&lt;&gt;"Laufend",A46&lt;&gt;"Einmalig"),"Offen: Art wählen",IF(OR(B46="",D46="",G46=""),"Offen: Text / Beleg",IF(OR(NOT(ISNUMBER(C46)),NOT(ISNUMBER(E46))),"Offen: Menge / Preis",IF(OR(C46&lt;0,E46&lt;0),"Offen: negative Zahl",IF(F46&lt;&gt;"Ja","Offen: Bestätigung","Bestätigt"))))))</x:f>
        <x:v>Nicht genutzt</x:v>
      </x:c>
    </x:row>
    <x:row r="47" ht="40" customHeight="1">
      <x:c r="A47" s="14" t="str">
        <x:v>Unbenutzt</x:v>
      </x:c>
      <x:c r="B47" s="20"/>
      <x:c r="C47" s="18"/>
      <x:c r="D47" s="14"/>
      <x:c r="E47" s="17"/>
      <x:c r="F47" s="14"/>
      <x:c r="G47" s="20"/>
      <x:c r="H47" s="25" t="str">
        <x:f>IF(I47="Bestätigt",ROUND(C47*E47,2),IF(I47="Nicht genutzt","","OFFEN"))</x:f>
      </x:c>
      <x:c r="I47" s="21" t="str">
        <x:f>IF(A47="Unbenutzt",IF(COUNTA(B47:G47)=0,"Nicht genutzt","Offen: Art wählen"),IF(AND(A47&lt;&gt;"Laufend",A47&lt;&gt;"Einmalig"),"Offen: Art wählen",IF(OR(B47="",D47="",G47=""),"Offen: Text / Beleg",IF(OR(NOT(ISNUMBER(C47)),NOT(ISNUMBER(E47))),"Offen: Menge / Preis",IF(OR(C47&lt;0,E47&lt;0),"Offen: negative Zahl",IF(F47&lt;&gt;"Ja","Offen: Bestätigung","Bestätigt"))))))</x:f>
        <x:v>Nicht genutzt</x:v>
      </x:c>
    </x:row>
    <x:row r="48" ht="40" customHeight="1">
      <x:c r="A48" s="14" t="str">
        <x:v>Unbenutzt</x:v>
      </x:c>
      <x:c r="B48" s="20"/>
      <x:c r="C48" s="18"/>
      <x:c r="D48" s="14"/>
      <x:c r="E48" s="17"/>
      <x:c r="F48" s="14"/>
      <x:c r="G48" s="20"/>
      <x:c r="H48" s="25" t="str">
        <x:f>IF(I48="Bestätigt",ROUND(C48*E48,2),IF(I48="Nicht genutzt","","OFFEN"))</x:f>
      </x:c>
      <x:c r="I48" s="21" t="str">
        <x:f>IF(A48="Unbenutzt",IF(COUNTA(B48:G48)=0,"Nicht genutzt","Offen: Art wählen"),IF(AND(A48&lt;&gt;"Laufend",A48&lt;&gt;"Einmalig"),"Offen: Art wählen",IF(OR(B48="",D48="",G48=""),"Offen: Text / Beleg",IF(OR(NOT(ISNUMBER(C48)),NOT(ISNUMBER(E48))),"Offen: Menge / Preis",IF(OR(C48&lt;0,E48&lt;0),"Offen: negative Zahl",IF(F48&lt;&gt;"Ja","Offen: Bestätigung","Bestätigt"))))))</x:f>
        <x:v>Nicht genutzt</x:v>
      </x:c>
    </x:row>
    <x:row r="49" ht="40" customHeight="1">
      <x:c r="A49" s="14" t="str">
        <x:v>Unbenutzt</x:v>
      </x:c>
      <x:c r="B49" s="20"/>
      <x:c r="C49" s="18"/>
      <x:c r="D49" s="14"/>
      <x:c r="E49" s="17"/>
      <x:c r="F49" s="14"/>
      <x:c r="G49" s="20"/>
      <x:c r="H49" s="25" t="str">
        <x:f>IF(I49="Bestätigt",ROUND(C49*E49,2),IF(I49="Nicht genutzt","","OFFEN"))</x:f>
      </x:c>
      <x:c r="I49" s="21" t="str">
        <x:f>IF(A49="Unbenutzt",IF(COUNTA(B49:G49)=0,"Nicht genutzt","Offen: Art wählen"),IF(AND(A49&lt;&gt;"Laufend",A49&lt;&gt;"Einmalig"),"Offen: Art wählen",IF(OR(B49="",D49="",G49=""),"Offen: Text / Beleg",IF(OR(NOT(ISNUMBER(C49)),NOT(ISNUMBER(E49))),"Offen: Menge / Preis",IF(OR(C49&lt;0,E49&lt;0),"Offen: negative Zahl",IF(F49&lt;&gt;"Ja","Offen: Bestätigung","Bestätigt"))))))</x:f>
        <x:v>Nicht genutzt</x:v>
      </x:c>
    </x:row>
    <x:row r="50" ht="40" customHeight="1">
      <x:c r="A50" s="14" t="str">
        <x:v>Unbenutzt</x:v>
      </x:c>
      <x:c r="B50" s="20"/>
      <x:c r="C50" s="18"/>
      <x:c r="D50" s="14"/>
      <x:c r="E50" s="17"/>
      <x:c r="F50" s="14"/>
      <x:c r="G50" s="20"/>
      <x:c r="H50" s="25" t="str">
        <x:f>IF(I50="Bestätigt",ROUND(C50*E50,2),IF(I50="Nicht genutzt","","OFFEN"))</x:f>
      </x:c>
      <x:c r="I50" s="21" t="str">
        <x:f>IF(A50="Unbenutzt",IF(COUNTA(B50:G50)=0,"Nicht genutzt","Offen: Art wählen"),IF(AND(A50&lt;&gt;"Laufend",A50&lt;&gt;"Einmalig"),"Offen: Art wählen",IF(OR(B50="",D50="",G50=""),"Offen: Text / Beleg",IF(OR(NOT(ISNUMBER(C50)),NOT(ISNUMBER(E50))),"Offen: Menge / Preis",IF(OR(C50&lt;0,E50&lt;0),"Offen: negative Zahl",IF(F50&lt;&gt;"Ja","Offen: Bestätigung","Bestätigt"))))))</x:f>
        <x:v>Nicht genutzt</x:v>
      </x:c>
    </x:row>
    <x:row r="51" ht="40" customHeight="1">
      <x:c r="A51" s="14" t="str">
        <x:v>Unbenutzt</x:v>
      </x:c>
      <x:c r="B51" s="20"/>
      <x:c r="C51" s="18"/>
      <x:c r="D51" s="14"/>
      <x:c r="E51" s="17"/>
      <x:c r="F51" s="14"/>
      <x:c r="G51" s="20"/>
      <x:c r="H51" s="25" t="str">
        <x:f>IF(I51="Bestätigt",ROUND(C51*E51,2),IF(I51="Nicht genutzt","","OFFEN"))</x:f>
      </x:c>
      <x:c r="I51" s="21" t="str">
        <x:f>IF(A51="Unbenutzt",IF(COUNTA(B51:G51)=0,"Nicht genutzt","Offen: Art wählen"),IF(AND(A51&lt;&gt;"Laufend",A51&lt;&gt;"Einmalig"),"Offen: Art wählen",IF(OR(B51="",D51="",G51=""),"Offen: Text / Beleg",IF(OR(NOT(ISNUMBER(C51)),NOT(ISNUMBER(E51))),"Offen: Menge / Preis",IF(OR(C51&lt;0,E51&lt;0),"Offen: negative Zahl",IF(F51&lt;&gt;"Ja","Offen: Bestätigung","Bestätigt"))))))</x:f>
        <x:v>Nicht genutzt</x:v>
      </x:c>
    </x:row>
    <x:row r="52" ht="40" customHeight="1">
      <x:c r="A52" s="14" t="str">
        <x:v>Unbenutzt</x:v>
      </x:c>
      <x:c r="B52" s="20"/>
      <x:c r="C52" s="18"/>
      <x:c r="D52" s="14"/>
      <x:c r="E52" s="17"/>
      <x:c r="F52" s="14"/>
      <x:c r="G52" s="20"/>
      <x:c r="H52" s="25" t="str">
        <x:f>IF(I52="Bestätigt",ROUND(C52*E52,2),IF(I52="Nicht genutzt","","OFFEN"))</x:f>
      </x:c>
      <x:c r="I52" s="21" t="str">
        <x:f>IF(A52="Unbenutzt",IF(COUNTA(B52:G52)=0,"Nicht genutzt","Offen: Art wählen"),IF(AND(A52&lt;&gt;"Laufend",A52&lt;&gt;"Einmalig"),"Offen: Art wählen",IF(OR(B52="",D52="",G52=""),"Offen: Text / Beleg",IF(OR(NOT(ISNUMBER(C52)),NOT(ISNUMBER(E52))),"Offen: Menge / Preis",IF(OR(C52&lt;0,E52&lt;0),"Offen: negative Zahl",IF(F52&lt;&gt;"Ja","Offen: Bestätigung","Bestätigt"))))))</x:f>
        <x:v>Nicht genutzt</x:v>
      </x:c>
    </x:row>
    <x:row r="53" ht="40" customHeight="1">
      <x:c r="A53" s="14" t="str">
        <x:v>Unbenutzt</x:v>
      </x:c>
      <x:c r="B53" s="20"/>
      <x:c r="C53" s="18"/>
      <x:c r="D53" s="14"/>
      <x:c r="E53" s="17"/>
      <x:c r="F53" s="14"/>
      <x:c r="G53" s="20"/>
      <x:c r="H53" s="25" t="str">
        <x:f>IF(I53="Bestätigt",ROUND(C53*E53,2),IF(I53="Nicht genutzt","","OFFEN"))</x:f>
      </x:c>
      <x:c r="I53" s="21" t="str">
        <x:f>IF(A53="Unbenutzt",IF(COUNTA(B53:G53)=0,"Nicht genutzt","Offen: Art wählen"),IF(AND(A53&lt;&gt;"Laufend",A53&lt;&gt;"Einmalig"),"Offen: Art wählen",IF(OR(B53="",D53="",G53=""),"Offen: Text / Beleg",IF(OR(NOT(ISNUMBER(C53)),NOT(ISNUMBER(E53))),"Offen: Menge / Preis",IF(OR(C53&lt;0,E53&lt;0),"Offen: negative Zahl",IF(F53&lt;&gt;"Ja","Offen: Bestätigung","Bestätigt"))))))</x:f>
        <x:v>Nicht genutzt</x:v>
      </x:c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</x:row>
  </x:sheetData>
  <x:conditionalFormatting sqref="H8:I53">
    <x:cfRule type="containsText" dxfId="6" priority="1" operator="containsText" text="OFFEN"/>
    <x:cfRule type="containsText" dxfId="7" priority="2" operator="containsText" text="Offen"/>
  </x:conditionalFormatting>
  <x:dataValidations count="6">
    <x:dataValidation type="list" sqref="A8:A19">
      <x:formula1>"Laufend,Einmalig,Unbenutzt"</x:formula1>
    </x:dataValidation>
    <x:dataValidation type="list" sqref="F8:F19">
      <x:formula1>"Ja,Offen"</x:formula1>
    </x:dataValidation>
    <x:dataValidation type="list" sqref="A25:A36">
      <x:formula1>"Laufend,Einmalig,Unbenutzt"</x:formula1>
    </x:dataValidation>
    <x:dataValidation type="list" sqref="F25:F36">
      <x:formula1>"Ja,Offen"</x:formula1>
    </x:dataValidation>
    <x:dataValidation type="list" sqref="A42:A53">
      <x:formula1>"Laufend,Einmalig,Unbenutzt"</x:formula1>
    </x:dataValidation>
    <x:dataValidation type="list" sqref="F42:F53">
      <x:formula1>"Ja,Offen"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E7BB1"/>
  </x:sheetPr>
  <x:sheetViews>
    <x:sheetView showGridLines="0" workbookViewId="0"/>
  </x:sheetViews>
  <x:sheetFormatPr defaultRowHeight="15"/>
  <x:cols>
    <x:col min="1" max="1" width="47" hidden="0" customWidth="1"/>
    <x:col min="2" max="2" width="30" hidden="0" customWidth="1"/>
    <x:col min="3" max="3" width="30" hidden="0" customWidth="1"/>
    <x:col min="4" max="4" width="32" hidden="0" customWidth="1"/>
    <x:col min="5" max="5" width="30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Modellbeispiele</x:v>
      </x:c>
      <x:c r="B2" s="2"/>
      <x:c r="C2" s="2"/>
      <x:c r="D2" s="2"/>
      <x:c r="E2" s="2"/>
    </x:row>
    <x:row r="3" ht="25" customHeight="1">
      <x:c r="A3" s="4" t="str">
        <x:v>Fiktive Nettowerte. Keine Jonas-Preise und keine Marktpreisempfehlung. Alle Varianten haben dasselbe Soll.</x:v>
      </x:c>
      <x:c r="B3" s="2"/>
      <x:c r="C3" s="2"/>
      <x:c r="D3" s="2"/>
      <x:c r="E3" s="2"/>
    </x:row>
    <x:row r="4" ht="25" customHeight="1">
      <x:c r="A4" s="4" t="str">
        <x:v>Quelle: https://jonas-gebäudereinigung.de/reinigungsangebote-vergleichen/ (17.09.2026)</x:v>
      </x:c>
      <x:c r="B4" s="2"/>
      <x:c r="C4" s="2"/>
      <x:c r="D4" s="2"/>
      <x:c r="E4" s="2"/>
    </x:row>
    <x:row r="5" ht="25" customHeight="1">
      <x:c r="A5" s="2"/>
      <x:c r="B5" s="2"/>
      <x:c r="C5" s="2"/>
      <x:c r="D5" s="2"/>
      <x:c r="E5" s="2"/>
    </x:row>
    <x:row r="6" ht="29" customHeight="1">
      <x:c r="A6" s="13" t="str">
        <x:v>Artikel: drei Monatspauschalen</x:v>
      </x:c>
      <x:c r="B6" s="13" t="str">
        <x:v>Angebot A</x:v>
      </x:c>
      <x:c r="C6" s="13" t="str">
        <x:v>Angebot B</x:v>
      </x:c>
      <x:c r="D6" s="13" t="str">
        <x:v>Angebot C</x:v>
      </x:c>
      <x:c r="E6" s="2"/>
    </x:row>
    <x:row r="7" ht="25" customHeight="1">
      <x:c r="A7" s="2" t="str">
        <x:v>Monatspauschale</x:v>
      </x:c>
      <x:c r="B7" s="17" t="n">
        <x:v>1190</x:v>
      </x:c>
      <x:c r="C7" s="17" t="n">
        <x:v>1460</x:v>
      </x:c>
      <x:c r="D7" s="17" t="n">
        <x:v>1530</x:v>
      </x:c>
      <x:c r="E7" s="2"/>
    </x:row>
    <x:row r="8" ht="25" customHeight="1">
      <x:c r="A8" s="2" t="str">
        <x:v>Monate im Modelljahr</x:v>
      </x:c>
      <x:c r="B8" s="14" t="n">
        <x:v>12</x:v>
      </x:c>
      <x:c r="C8" s="14" t="n">
        <x:v>12</x:v>
      </x:c>
      <x:c r="D8" s="14" t="n">
        <x:v>12</x:v>
      </x:c>
      <x:c r="E8" s="2"/>
    </x:row>
    <x:row r="9" ht="25" customHeight="1">
      <x:c r="A9" s="2" t="str">
        <x:v>Jahresgrundpreis</x:v>
      </x:c>
      <x:c r="B9" s="7" t="n">
        <x:f>B7*B8</x:f>
        <x:v>14280</x:v>
      </x:c>
      <x:c r="C9" s="7" t="n">
        <x:f>C7*C8</x:f>
        <x:v>17520</x:v>
      </x:c>
      <x:c r="D9" s="7" t="n">
        <x:f>D7*D8</x:f>
        <x:v>18360</x:v>
      </x:c>
      <x:c r="E9" s="2"/>
    </x:row>
    <x:row r="10" ht="25" customHeight="1">
      <x:c r="A10" s="2" t="str">
        <x:v>Zusätzliche Sanitär-/Kücheneinsätze</x:v>
      </x:c>
      <x:c r="B10" s="14" t="n">
        <x:v>104</x:v>
      </x:c>
      <x:c r="C10" s="14" t="n">
        <x:v>0</x:v>
      </x:c>
      <x:c r="D10" s="14" t="n">
        <x:v>0</x:v>
      </x:c>
      <x:c r="E10" s="2"/>
    </x:row>
    <x:row r="11" ht="25" customHeight="1">
      <x:c r="A11" s="2" t="str">
        <x:v>Preis je zusätzlichem Einsatz</x:v>
      </x:c>
      <x:c r="B11" s="17" t="n">
        <x:v>24</x:v>
      </x:c>
      <x:c r="C11" s="17" t="n">
        <x:v>0</x:v>
      </x:c>
      <x:c r="D11" s="17" t="n">
        <x:v>0</x:v>
      </x:c>
      <x:c r="E11" s="2"/>
    </x:row>
    <x:row r="12" ht="25" customHeight="1">
      <x:c r="A12" s="2" t="str">
        <x:v>Zusätzliche Einsätze gesamt</x:v>
      </x:c>
      <x:c r="B12" s="7" t="n">
        <x:f>B10*B11</x:f>
        <x:v>2496</x:v>
      </x:c>
      <x:c r="C12" s="7" t="n">
        <x:f>C10*C11</x:f>
        <x:v>0</x:v>
      </x:c>
      <x:c r="D12" s="7" t="n">
        <x:f>D10*D11</x:f>
        <x:v>0</x:v>
      </x:c>
      <x:c r="E12" s="2"/>
    </x:row>
    <x:row r="13" ht="25" customHeight="1">
      <x:c r="A13" s="2" t="str">
        <x:v>Material: Monate separat berechnet</x:v>
      </x:c>
      <x:c r="B13" s="14" t="n">
        <x:v>12</x:v>
      </x:c>
      <x:c r="C13" s="14" t="n">
        <x:v>0</x:v>
      </x:c>
      <x:c r="D13" s="14" t="n">
        <x:v>0</x:v>
      </x:c>
      <x:c r="E13" s="2"/>
    </x:row>
    <x:row r="14" ht="25" customHeight="1">
      <x:c r="A14" s="2" t="str">
        <x:v>Materialpreis je Monat</x:v>
      </x:c>
      <x:c r="B14" s="17" t="n">
        <x:v>65</x:v>
      </x:c>
      <x:c r="C14" s="17" t="n">
        <x:v>0</x:v>
      </x:c>
      <x:c r="D14" s="17" t="n">
        <x:v>0</x:v>
      </x:c>
      <x:c r="E14" s="2"/>
    </x:row>
    <x:row r="15" ht="25" customHeight="1">
      <x:c r="A15" s="2" t="str">
        <x:v>Material gesamt</x:v>
      </x:c>
      <x:c r="B15" s="7" t="n">
        <x:f>B13*B14</x:f>
        <x:v>780</x:v>
      </x:c>
      <x:c r="C15" s="7" t="n">
        <x:f>C13*C14</x:f>
        <x:v>0</x:v>
      </x:c>
      <x:c r="D15" s="7" t="n">
        <x:f>D13*D14</x:f>
        <x:v>0</x:v>
      </x:c>
      <x:c r="E15" s="2"/>
    </x:row>
    <x:row r="16" ht="25" customHeight="1">
      <x:c r="A16" s="2" t="str">
        <x:v>Glasausführungen separat berechnet</x:v>
      </x:c>
      <x:c r="B16" s="14" t="n">
        <x:v>2</x:v>
      </x:c>
      <x:c r="C16" s="14" t="n">
        <x:v>2</x:v>
      </x:c>
      <x:c r="D16" s="14" t="n">
        <x:v>0</x:v>
      </x:c>
      <x:c r="E16" s="2"/>
    </x:row>
    <x:row r="17" ht="25" customHeight="1">
      <x:c r="A17" s="2" t="str">
        <x:v>Preis je Glasausführung</x:v>
      </x:c>
      <x:c r="B17" s="17" t="n">
        <x:v>260</x:v>
      </x:c>
      <x:c r="C17" s="17" t="n">
        <x:v>220</x:v>
      </x:c>
      <x:c r="D17" s="17" t="n">
        <x:v>0</x:v>
      </x:c>
      <x:c r="E17" s="2"/>
    </x:row>
    <x:row r="18" ht="25" customHeight="1">
      <x:c r="A18" s="2" t="str">
        <x:v>Glas gesamt</x:v>
      </x:c>
      <x:c r="B18" s="7" t="n">
        <x:f>B16*B17</x:f>
        <x:v>520</x:v>
      </x:c>
      <x:c r="C18" s="7" t="n">
        <x:f>C16*C17</x:f>
        <x:v>440</x:v>
      </x:c>
      <x:c r="D18" s="7" t="n">
        <x:f>D16*D17</x:f>
        <x:v>0</x:v>
      </x:c>
      <x:c r="E18" s="2"/>
    </x:row>
    <x:row r="19" ht="25" customHeight="1">
      <x:c r="A19" s="10" t="str">
        <x:v>Wiederkehrend pro Jahr</x:v>
      </x:c>
      <x:c r="B19" s="11" t="n">
        <x:f>SUM(B9,B12,B15,B18)</x:f>
        <x:v>18076</x:v>
      </x:c>
      <x:c r="C19" s="11" t="n">
        <x:f>SUM(C9,C12,C15,C18)</x:f>
        <x:v>17960</x:v>
      </x:c>
      <x:c r="D19" s="11" t="n">
        <x:f>SUM(D9,D12,D15,D18)</x:f>
        <x:v>18360</x:v>
      </x:c>
      <x:c r="E19" s="2"/>
    </x:row>
    <x:row r="20" ht="25" customHeight="1">
      <x:c r="A20" s="2" t="str">
        <x:v>Einmaliger Start</x:v>
      </x:c>
      <x:c r="B20" s="17" t="n">
        <x:v>650</x:v>
      </x:c>
      <x:c r="C20" s="17" t="n">
        <x:v>450</x:v>
      </x:c>
      <x:c r="D20" s="17" t="n">
        <x:v>0</x:v>
      </x:c>
      <x:c r="E20" s="2"/>
    </x:row>
    <x:row r="21" ht="25" customHeight="1">
      <x:c r="A21" s="10" t="str">
        <x:v>Gesamtkosten erstes Jahr</x:v>
      </x:c>
      <x:c r="B21" s="11" t="n">
        <x:f>SUM(B19:B20)</x:f>
        <x:v>18726</x:v>
      </x:c>
      <x:c r="C21" s="11" t="n">
        <x:f>SUM(C19:C20)</x:f>
        <x:v>18410</x:v>
      </x:c>
      <x:c r="D21" s="11" t="n">
        <x:f>SUM(D19:D20)</x:f>
        <x:v>18360</x:v>
      </x:c>
      <x:c r="E21" s="2"/>
    </x:row>
    <x:row r="22" ht="25" customHeight="1">
      <x:c r="A22" s="2" t="str">
        <x:v>Preisänderung zweites Jahr</x:v>
      </x:c>
      <x:c r="B22" s="19" t="n">
        <x:v>0</x:v>
      </x:c>
      <x:c r="C22" s="19" t="n">
        <x:v>0</x:v>
      </x:c>
      <x:c r="D22" s="19" t="n">
        <x:v>0</x:v>
      </x:c>
      <x:c r="E22" s="2"/>
    </x:row>
    <x:row r="23" ht="25" customHeight="1">
      <x:c r="A23" s="2" t="str">
        <x:v>Preisänderung drittes Jahr</x:v>
      </x:c>
      <x:c r="B23" s="19" t="n">
        <x:v>0</x:v>
      </x:c>
      <x:c r="C23" s="19" t="n">
        <x:v>0</x:v>
      </x:c>
      <x:c r="D23" s="19" t="n">
        <x:v>0</x:v>
      </x:c>
      <x:c r="E23" s="2"/>
    </x:row>
    <x:row r="24" ht="25" customHeight="1">
      <x:c r="A24" s="2" t="str">
        <x:v>Zweites Jahr</x:v>
      </x:c>
      <x:c r="B24" s="7" t="n">
        <x:f>ROUND(B19*(1+B22),2)</x:f>
        <x:v>18076</x:v>
      </x:c>
      <x:c r="C24" s="7" t="n">
        <x:f>ROUND(C19*(1+C22),2)</x:f>
        <x:v>17960</x:v>
      </x:c>
      <x:c r="D24" s="7" t="n">
        <x:f>ROUND(D19*(1+D22),2)</x:f>
        <x:v>18360</x:v>
      </x:c>
      <x:c r="E24" s="2"/>
    </x:row>
    <x:row r="25" ht="25" customHeight="1">
      <x:c r="A25" s="2" t="str">
        <x:v>Drittes Jahr</x:v>
      </x:c>
      <x:c r="B25" s="7" t="n">
        <x:f>ROUND(B24*(1+B23),2)</x:f>
        <x:v>18076</x:v>
      </x:c>
      <x:c r="C25" s="7" t="n">
        <x:f>ROUND(C24*(1+C23),2)</x:f>
        <x:v>17960</x:v>
      </x:c>
      <x:c r="D25" s="7" t="n">
        <x:f>ROUND(D24*(1+D23),2)</x:f>
        <x:v>18360</x:v>
      </x:c>
      <x:c r="E25" s="2"/>
    </x:row>
    <x:row r="26" ht="25" customHeight="1">
      <x:c r="A26" s="10" t="str">
        <x:v>Gesamtkosten drei Jahre</x:v>
      </x:c>
      <x:c r="B26" s="11" t="n">
        <x:f>SUM(B21,B24:B25)</x:f>
        <x:v>54878</x:v>
      </x:c>
      <x:c r="C26" s="11" t="n">
        <x:f>SUM(C21,C24:C25)</x:f>
        <x:v>54330</x:v>
      </x:c>
      <x:c r="D26" s="11" t="n">
        <x:f>SUM(D21,D24:D25)</x:f>
        <x:v>55080</x:v>
      </x:c>
      <x:c r="E26" s="2"/>
    </x:row>
    <x:row r="27" ht="25" customHeight="1">
      <x:c r="A27" s="2"/>
      <x:c r="B27" s="2"/>
      <x:c r="C27" s="2"/>
      <x:c r="D27" s="2"/>
      <x:c r="E27" s="2"/>
    </x:row>
    <x:row r="28" ht="25" customHeight="1">
      <x:c r="A28" s="4" t="str">
        <x:v>52 Modellwochen: 156 reguläre + 104 zusätzliche Einsätze. Bereits enthaltene Leistungen werden nicht erneut addiert.</x:v>
      </x:c>
      <x:c r="B28" s="2"/>
      <x:c r="C28" s="2"/>
      <x:c r="D28" s="2"/>
      <x:c r="E28" s="2"/>
    </x:row>
    <x:row r="29" ht="25" customHeight="1">
      <x:c r="A29" s="4" t="str">
        <x:v>Die Null bei separaten Positionen bedeutet hier ausdrücklich: im Grundpreis enthalten. Start nur einmal.</x:v>
      </x:c>
      <x:c r="B29" s="2"/>
      <x:c r="C29" s="2"/>
      <x:c r="D29" s="2"/>
      <x:c r="E29" s="2"/>
    </x:row>
    <x:row r="30" ht="25" customHeight="1">
      <x:c r="A30" s="2"/>
      <x:c r="B30" s="2"/>
      <x:c r="C30" s="2"/>
      <x:c r="D30" s="2"/>
      <x:c r="E30" s="2"/>
    </x:row>
    <x:row r="31" ht="29" customHeight="1">
      <x:c r="A31" s="13" t="str">
        <x:v>Personenstunden mit einer Pauschale vergleichen</x:v>
      </x:c>
      <x:c r="B31" s="13"/>
      <x:c r="C31" s="13"/>
      <x:c r="D31" s="13"/>
      <x:c r="E31" s="13"/>
    </x:row>
    <x:row r="32" ht="25" customHeight="1">
      <x:c r="A32" s="8"/>
      <x:c r="B32" s="8" t="str">
        <x:v>Monatspauschale</x:v>
      </x:c>
      <x:c r="C32" s="8" t="str">
        <x:v>Stunden bestätigt</x:v>
      </x:c>
      <x:c r="D32" s="8" t="str">
        <x:v>Stunden geschätzt</x:v>
      </x:c>
      <x:c r="E32" s="8" t="str">
        <x:v>Stunden offen</x:v>
      </x:c>
    </x:row>
    <x:row r="33" ht="25" customHeight="1">
      <x:c r="A33" s="2" t="str">
        <x:v>Reinigungstermine im Jahr</x:v>
      </x:c>
      <x:c r="B33" s="2"/>
      <x:c r="C33" s="14" t="n">
        <x:v>104</x:v>
      </x:c>
      <x:c r="D33" s="14" t="n">
        <x:v>104</x:v>
      </x:c>
      <x:c r="E33" s="14" t="n">
        <x:v>104</x:v>
      </x:c>
    </x:row>
    <x:row r="34" ht="25" customHeight="1">
      <x:c r="A34" s="2" t="str">
        <x:v>Personen je Termin</x:v>
      </x:c>
      <x:c r="B34" s="2"/>
      <x:c r="C34" s="14" t="n">
        <x:v>2</x:v>
      </x:c>
      <x:c r="D34" s="14" t="n">
        <x:v>2</x:v>
      </x:c>
      <x:c r="E34" s="14" t="n">
        <x:v>2</x:v>
      </x:c>
    </x:row>
    <x:row r="35" ht="25" customHeight="1">
      <x:c r="A35" s="2" t="str">
        <x:v>Stunden pro Person und Termin</x:v>
      </x:c>
      <x:c r="B35" s="2"/>
      <x:c r="C35" s="14" t="n">
        <x:v>2.5</x:v>
      </x:c>
      <x:c r="D35" s="14" t="n">
        <x:v>2.5</x:v>
      </x:c>
      <x:c r="E35" s="14"/>
    </x:row>
    <x:row r="36" ht="25" customHeight="1">
      <x:c r="A36" s="2" t="str">
        <x:v>Jahresmenge: Monate / Personenstunden</x:v>
      </x:c>
      <x:c r="B36" s="26" t="n">
        <x:v>12</x:v>
      </x:c>
      <x:c r="C36" s="27" t="n">
        <x:f>IF(AND(ISNUMBER(C33),ISNUMBER(C34),ISNUMBER(C35),C33&gt;0,C34&gt;0,C35&gt;0),C33*C34*C35,"OFFEN")</x:f>
        <x:v>520</x:v>
      </x:c>
      <x:c r="D36" s="27" t="n">
        <x:f>IF(AND(ISNUMBER(D33),ISNUMBER(D34),ISNUMBER(D35),D33&gt;0,D34&gt;0,D35&gt;0),D33*D34*D35,"OFFEN")</x:f>
        <x:v>520</x:v>
      </x:c>
      <x:c r="E36" s="27" t="str">
        <x:f>IF(AND(ISNUMBER(E33),ISNUMBER(E34),ISNUMBER(E35),E33&gt;0,E34&gt;0,E35&gt;0),E33*E34*E35,"OFFEN")</x:f>
        <x:v>OFFEN</x:v>
      </x:c>
    </x:row>
    <x:row r="37" ht="25" customHeight="1">
      <x:c r="A37" s="2" t="str">
        <x:v>Preis je Monat / Personenstunde</x:v>
      </x:c>
      <x:c r="B37" s="28" t="n">
        <x:v>1360</x:v>
      </x:c>
      <x:c r="C37" s="28" t="n">
        <x:v>32</x:v>
      </x:c>
      <x:c r="D37" s="28" t="n">
        <x:v>32</x:v>
      </x:c>
      <x:c r="E37" s="28" t="n">
        <x:v>32</x:v>
      </x:c>
    </x:row>
    <x:row r="38" ht="25" customHeight="1">
      <x:c r="A38" s="2" t="str">
        <x:v>Preis und feste Menge bestätigt?</x:v>
      </x:c>
      <x:c r="B38" s="26" t="str">
        <x:v>Ja</x:v>
      </x:c>
      <x:c r="C38" s="26" t="str">
        <x:v>Ja</x:v>
      </x:c>
      <x:c r="D38" s="26" t="str">
        <x:v>Schätzung</x:v>
      </x:c>
      <x:c r="E38" s="26" t="str">
        <x:v>Offen</x:v>
      </x:c>
    </x:row>
    <x:row r="39" ht="25" customHeight="1">
      <x:c r="A39" s="2" t="str">
        <x:v>Bestätigter Jahrespreis</x:v>
      </x:c>
      <x:c r="B39" s="29" t="n">
        <x:f>IF(AND(ISNUMBER(B36),ISNUMBER(B37),B37&gt;=0,B36&gt;0,B38="Ja"),ROUND(B36*B37,2),"OFFEN")</x:f>
        <x:v>16320</x:v>
      </x:c>
      <x:c r="C39" s="29" t="n">
        <x:f>IF(AND(ISNUMBER(C36),ISNUMBER(C37),C37&gt;=0,C36&gt;0,C38="Ja"),ROUND(C36*C37,2),"OFFEN")</x:f>
        <x:v>16640</x:v>
      </x:c>
      <x:c r="D39" s="29" t="str">
        <x:f>IF(AND(ISNUMBER(D36),ISNUMBER(D37),D37&gt;=0,D36&gt;0,D38="Ja"),ROUND(D36*D37,2),"OFFEN")</x:f>
        <x:v>OFFEN</x:v>
      </x:c>
      <x:c r="E39" s="29" t="str">
        <x:f>IF(AND(ISNUMBER(E36),ISNUMBER(E37),E37&gt;=0,E36&gt;0,E38="Ja"),ROUND(E36*E37,2),"OFFEN")</x:f>
        <x:v>OFFEN</x:v>
      </x:c>
    </x:row>
    <x:row r="40" ht="25" customHeight="1">
      <x:c r="A40" s="2" t="str">
        <x:v>Unverbindliche Kostenschätzung</x:v>
      </x:c>
      <x:c r="B40" s="29" t="str">
        <x:f>IF(B38="Schätzung",IF(AND(ISNUMBER(B36),ISNUMBER(B37)),ROUND(B36*B37,2),"OFFEN"),"Nicht benötigt")</x:f>
        <x:v>Nicht benötigt</x:v>
      </x:c>
      <x:c r="C40" s="29" t="str">
        <x:f>IF(C38="Schätzung",IF(AND(ISNUMBER(C36),ISNUMBER(C37)),ROUND(C36*C37,2),"OFFEN"),"Nicht benötigt")</x:f>
        <x:v>Nicht benötigt</x:v>
      </x:c>
      <x:c r="D40" s="29" t="n">
        <x:f>IF(D38="Schätzung",IF(AND(ISNUMBER(D36),ISNUMBER(D37)),ROUND(D36*D37,2),"OFFEN"),"Nicht benötigt")</x:f>
        <x:v>16640</x:v>
      </x:c>
      <x:c r="E40" s="29" t="str">
        <x:f>IF(E38="Schätzung",IF(AND(ISNUMBER(E36),ISNUMBER(E37)),ROUND(E36*E37,2),"OFFEN"),"Nicht benötigt")</x:f>
        <x:v>Nicht benötigt</x:v>
      </x:c>
    </x:row>
    <x:row r="41" ht="25" customHeight="1">
      <x:c r="A41" s="2"/>
      <x:c r="B41" s="2"/>
      <x:c r="C41" s="2"/>
      <x:c r="D41" s="2"/>
      <x:c r="E41" s="2"/>
    </x:row>
    <x:row r="42" ht="25" customHeight="1">
      <x:c r="A42" s="2" t="str">
        <x:v>Mehrkosten Stunden gegenüber Pauschale</x:v>
      </x:c>
      <x:c r="B42" s="2"/>
      <x:c r="C42" s="7" t="n">
        <x:f>C39-B39</x:f>
        <x:v>320</x:v>
      </x:c>
      <x:c r="D42" s="2"/>
      <x:c r="E42" s="2"/>
    </x:row>
    <x:row r="43" ht="25" customHeight="1">
      <x:c r="A43" s="2" t="str">
        <x:v>Kostengleichheit bei Personenstunden</x:v>
      </x:c>
      <x:c r="B43" s="2"/>
      <x:c r="C43" s="2" t="n">
        <x:f>B39/C37</x:f>
        <x:v>510</x:v>
      </x:c>
      <x:c r="D43" s="2"/>
      <x:c r="E43" s="2"/>
    </x:row>
    <x:row r="44" ht="25" customHeight="1">
      <x:c r="A44" s="2"/>
      <x:c r="B44" s="2"/>
      <x:c r="C44" s="2"/>
      <x:c r="D44" s="2"/>
      <x:c r="E44" s="2"/>
    </x:row>
    <x:row r="45" ht="25" customHeight="1">
      <x:c r="A45" s="4" t="str">
        <x:v>Separates fiktives Büro. Gleicher vollständiger Umfang einschließlich Material, Geräten, Anfahrt und vereinbarten Extras.</x:v>
      </x:c>
      <x:c r="B45" s="2"/>
      <x:c r="C45" s="2"/>
      <x:c r="D45" s="2"/>
      <x:c r="E45" s="2"/>
    </x:row>
    <x:row r="46" ht="25" customHeight="1">
      <x:c r="A46" s="4" t="str">
        <x:v>Keine Startkosten. Frei gewählte Nettopreise. Stundenmengen als Schätzung sind keine verbindlichen Angebotssummen.</x:v>
      </x:c>
      <x:c r="B46" s="2"/>
      <x:c r="C46" s="2"/>
      <x:c r="D46" s="2"/>
      <x:c r="E46" s="2"/>
    </x:row>
    <x:row r="47" ht="25" customHeight="1">
      <x:c r="A47" s="4"/>
      <x:c r="B47" s="2"/>
      <x:c r="C47" s="2"/>
      <x:c r="D47" s="2"/>
      <x:c r="E47" s="2"/>
    </x:row>
    <x:row r="48" ht="25" customHeight="1">
      <x:c r="A48" s="4" t="str">
        <x:v>Für eigene Angebote ausschließlich Vergleich und Zusatzpositionen verwenden. Die Modelle sind getrennte Lernbeispiele.</x:v>
      </x:c>
      <x:c r="B48" s="2"/>
      <x:c r="C48" s="2"/>
      <x:c r="D48" s="2"/>
      <x:c r="E48" s="2"/>
    </x:row>
    <x:row r="49" ht="25" customHeight="1">
      <x:c r="A49" s="2"/>
      <x:c r="B49" s="2"/>
      <x:c r="C49" s="2"/>
      <x:c r="D49" s="2"/>
      <x:c r="E49" s="2"/>
    </x:row>
  </x:sheetData>
  <x:conditionalFormatting sqref="B36:E40">
    <x:cfRule type="containsText" dxfId="8" priority="1" operator="containsText" text="OFFEN"/>
    <x:cfRule type="containsText" dxfId="9" priority="2" operator="containsText" text="Offen"/>
  </x:conditionalFormatting>
  <x:pageMargins left="0.7" right="0.7" top="0.75" bottom="0.75" header="0.3" footer="0.3"/>
</x:worksheet>
</file>